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urao\OneDrive\ドキュメント\政美_3_google同期\HP更新\HP用資料\wk\"/>
    </mc:Choice>
  </mc:AlternateContent>
  <xr:revisionPtr revIDLastSave="0" documentId="13_ncr:1_{29B56591-FB49-473F-AA35-CC1FBB42FC93}" xr6:coauthVersionLast="47" xr6:coauthVersionMax="47" xr10:uidLastSave="{00000000-0000-0000-0000-000000000000}"/>
  <bookViews>
    <workbookView xWindow="32205" yWindow="1515" windowWidth="21600" windowHeight="11325" xr2:uid="{00000000-000D-0000-FFFF-FFFF00000000}"/>
  </bookViews>
  <sheets>
    <sheet name="工数投入計画表" sheetId="2" r:id="rId1"/>
    <sheet name="Sheet1" sheetId="3" r:id="rId2"/>
  </sheets>
  <externalReferences>
    <externalReference r:id="rId3"/>
  </externalReferences>
  <definedNames>
    <definedName name="_Fill" hidden="1">#REF!</definedName>
    <definedName name="_xlnm._FilterDatabase" localSheetId="0" hidden="1">工数投入計画表!$D$6:$S$50</definedName>
    <definedName name="_Order1" hidden="1">255</definedName>
    <definedName name="_Order2" hidden="1">255</definedName>
    <definedName name="_Regression_X" hidden="1">'[1]#REF'!#REF!</definedName>
    <definedName name="max行" localSheetId="0">工数投入計画表!$B$3</definedName>
    <definedName name="_xlnm.Print_Titles" localSheetId="0">工数投入計画表!$1:$5</definedName>
    <definedName name="サンプル" hidden="1">'[1]#REF'!#REF!</definedName>
    <definedName name="タスクドキュメント１" hidden="1">'[1]#REF'!#REF!</definedName>
    <definedName name="関連表" hidden="1">'[1]#REF'!#REF!</definedName>
    <definedName name="計画工数表示単位">工数投入計画表!$K$5</definedName>
    <definedName name="時間・日・週">工数投入計画表!$C$2</definedName>
    <definedName name="人月時間">工数投入計画表!$C$5</definedName>
    <definedName name="人週時間">工数投入計画表!$C$4</definedName>
    <definedName name="入力単位">工数投入計画表!$N$1</definedName>
    <definedName name="分類集計単位">工数投入計画表!$C$3</definedName>
    <definedName name="分類集計表示">工数投入計画表!$J$5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2" l="1"/>
  <c r="K12" i="2" s="1"/>
  <c r="B11" i="2"/>
  <c r="B31" i="2"/>
  <c r="K31" i="2" s="1"/>
  <c r="AC50" i="2"/>
  <c r="AB50" i="2"/>
  <c r="AA50" i="2"/>
  <c r="Z50" i="2"/>
  <c r="Y50" i="2"/>
  <c r="X50" i="2"/>
  <c r="W50" i="2"/>
  <c r="AC49" i="2"/>
  <c r="AB49" i="2"/>
  <c r="AA49" i="2"/>
  <c r="Z49" i="2"/>
  <c r="Y49" i="2"/>
  <c r="X49" i="2"/>
  <c r="W49" i="2"/>
  <c r="AC48" i="2"/>
  <c r="AB48" i="2"/>
  <c r="AA48" i="2"/>
  <c r="Z48" i="2"/>
  <c r="Y48" i="2"/>
  <c r="X48" i="2"/>
  <c r="W48" i="2"/>
  <c r="AC47" i="2"/>
  <c r="AB47" i="2"/>
  <c r="AA47" i="2"/>
  <c r="Z47" i="2"/>
  <c r="Y47" i="2"/>
  <c r="X47" i="2"/>
  <c r="W47" i="2"/>
  <c r="AC46" i="2"/>
  <c r="AB46" i="2"/>
  <c r="AA46" i="2"/>
  <c r="Z46" i="2"/>
  <c r="Y46" i="2"/>
  <c r="X46" i="2"/>
  <c r="W46" i="2"/>
  <c r="AC45" i="2"/>
  <c r="AB45" i="2"/>
  <c r="AA45" i="2"/>
  <c r="Z45" i="2"/>
  <c r="Y45" i="2"/>
  <c r="X45" i="2"/>
  <c r="W45" i="2"/>
  <c r="AC44" i="2"/>
  <c r="AB44" i="2"/>
  <c r="AA44" i="2"/>
  <c r="Z44" i="2"/>
  <c r="Y44" i="2"/>
  <c r="X44" i="2"/>
  <c r="W44" i="2"/>
  <c r="AC43" i="2"/>
  <c r="AB43" i="2"/>
  <c r="AA43" i="2"/>
  <c r="Z43" i="2"/>
  <c r="Y43" i="2"/>
  <c r="X43" i="2"/>
  <c r="W43" i="2"/>
  <c r="AC42" i="2"/>
  <c r="AB42" i="2"/>
  <c r="AA42" i="2"/>
  <c r="Z42" i="2"/>
  <c r="Y42" i="2"/>
  <c r="X42" i="2"/>
  <c r="W42" i="2"/>
  <c r="AC41" i="2"/>
  <c r="AB41" i="2"/>
  <c r="AA41" i="2"/>
  <c r="Z41" i="2"/>
  <c r="Y41" i="2"/>
  <c r="X41" i="2"/>
  <c r="W41" i="2"/>
  <c r="AC40" i="2"/>
  <c r="AB40" i="2"/>
  <c r="AA40" i="2"/>
  <c r="Z40" i="2"/>
  <c r="Y40" i="2"/>
  <c r="X40" i="2"/>
  <c r="W40" i="2"/>
  <c r="AC39" i="2"/>
  <c r="AB39" i="2"/>
  <c r="AA39" i="2"/>
  <c r="Z39" i="2"/>
  <c r="Y39" i="2"/>
  <c r="X39" i="2"/>
  <c r="W39" i="2"/>
  <c r="AC5" i="2"/>
  <c r="AB5" i="2"/>
  <c r="AA5" i="2"/>
  <c r="Z5" i="2"/>
  <c r="Y5" i="2"/>
  <c r="X5" i="2"/>
  <c r="W5" i="2"/>
  <c r="K11" i="2" l="1"/>
  <c r="J12" i="2"/>
  <c r="J31" i="2"/>
  <c r="P4" i="2" l="1"/>
  <c r="Q4" i="2" l="1"/>
  <c r="R4" i="2" s="1"/>
  <c r="S4" i="2" s="1"/>
  <c r="T4" i="2" s="1"/>
  <c r="U4" i="2" s="1"/>
  <c r="V4" i="2" s="1"/>
  <c r="W4" i="2" s="1"/>
  <c r="B15" i="2"/>
  <c r="X4" i="2" l="1"/>
  <c r="W3" i="2"/>
  <c r="AD49" i="2"/>
  <c r="V49" i="2"/>
  <c r="U49" i="2"/>
  <c r="T49" i="2"/>
  <c r="S49" i="2"/>
  <c r="R49" i="2"/>
  <c r="Q49" i="2"/>
  <c r="P49" i="2"/>
  <c r="O49" i="2"/>
  <c r="N49" i="2"/>
  <c r="B14" i="2"/>
  <c r="B13" i="2"/>
  <c r="B20" i="2"/>
  <c r="B19" i="2"/>
  <c r="AD41" i="2"/>
  <c r="V41" i="2"/>
  <c r="U41" i="2"/>
  <c r="T41" i="2"/>
  <c r="S41" i="2"/>
  <c r="R41" i="2"/>
  <c r="Q41" i="2"/>
  <c r="P41" i="2"/>
  <c r="O41" i="2"/>
  <c r="N41" i="2"/>
  <c r="B17" i="2"/>
  <c r="B16" i="2"/>
  <c r="B10" i="2"/>
  <c r="J10" i="2" s="1"/>
  <c r="B9" i="2"/>
  <c r="B36" i="2"/>
  <c r="J36" i="2" s="1"/>
  <c r="B35" i="2"/>
  <c r="B34" i="2"/>
  <c r="J34" i="2" s="1"/>
  <c r="B24" i="2"/>
  <c r="B23" i="2"/>
  <c r="J23" i="2" s="1"/>
  <c r="B26" i="2"/>
  <c r="B25" i="2"/>
  <c r="J25" i="2" s="1"/>
  <c r="B22" i="2"/>
  <c r="B21" i="2"/>
  <c r="B18" i="2"/>
  <c r="B8" i="2"/>
  <c r="AD42" i="2"/>
  <c r="V42" i="2"/>
  <c r="U42" i="2"/>
  <c r="T42" i="2"/>
  <c r="S42" i="2"/>
  <c r="R42" i="2"/>
  <c r="Q42" i="2"/>
  <c r="P42" i="2"/>
  <c r="O42" i="2"/>
  <c r="N42" i="2"/>
  <c r="AD40" i="2"/>
  <c r="V40" i="2"/>
  <c r="U40" i="2"/>
  <c r="T40" i="2"/>
  <c r="S40" i="2"/>
  <c r="R40" i="2"/>
  <c r="Q40" i="2"/>
  <c r="P40" i="2"/>
  <c r="O40" i="2"/>
  <c r="N40" i="2"/>
  <c r="J13" i="2" l="1"/>
  <c r="X3" i="2"/>
  <c r="Y4" i="2"/>
  <c r="J16" i="2"/>
  <c r="J20" i="2"/>
  <c r="J18" i="2"/>
  <c r="Z4" i="2" l="1"/>
  <c r="Y3" i="2"/>
  <c r="B28" i="2"/>
  <c r="B29" i="2"/>
  <c r="B27" i="2"/>
  <c r="B7" i="2"/>
  <c r="AA4" i="2" l="1"/>
  <c r="Z3" i="2"/>
  <c r="AB4" i="2" l="1"/>
  <c r="AA3" i="2"/>
  <c r="B33" i="2"/>
  <c r="J33" i="2" s="1"/>
  <c r="B32" i="2"/>
  <c r="B30" i="2"/>
  <c r="N50" i="2"/>
  <c r="N48" i="2"/>
  <c r="N47" i="2"/>
  <c r="N46" i="2"/>
  <c r="N45" i="2"/>
  <c r="N44" i="2"/>
  <c r="N43" i="2"/>
  <c r="AD50" i="2"/>
  <c r="V50" i="2"/>
  <c r="U50" i="2"/>
  <c r="T50" i="2"/>
  <c r="S50" i="2"/>
  <c r="R50" i="2"/>
  <c r="Q50" i="2"/>
  <c r="P50" i="2"/>
  <c r="O50" i="2"/>
  <c r="AD48" i="2"/>
  <c r="V48" i="2"/>
  <c r="U48" i="2"/>
  <c r="T48" i="2"/>
  <c r="S48" i="2"/>
  <c r="R48" i="2"/>
  <c r="Q48" i="2"/>
  <c r="P48" i="2"/>
  <c r="O48" i="2"/>
  <c r="AD47" i="2"/>
  <c r="V47" i="2"/>
  <c r="U47" i="2"/>
  <c r="T47" i="2"/>
  <c r="S47" i="2"/>
  <c r="R47" i="2"/>
  <c r="Q47" i="2"/>
  <c r="P47" i="2"/>
  <c r="O47" i="2"/>
  <c r="AD46" i="2"/>
  <c r="V46" i="2"/>
  <c r="U46" i="2"/>
  <c r="T46" i="2"/>
  <c r="S46" i="2"/>
  <c r="R46" i="2"/>
  <c r="Q46" i="2"/>
  <c r="P46" i="2"/>
  <c r="O46" i="2"/>
  <c r="AD45" i="2"/>
  <c r="V45" i="2"/>
  <c r="U45" i="2"/>
  <c r="T45" i="2"/>
  <c r="S45" i="2"/>
  <c r="R45" i="2"/>
  <c r="Q45" i="2"/>
  <c r="P45" i="2"/>
  <c r="O45" i="2"/>
  <c r="AD44" i="2"/>
  <c r="V44" i="2"/>
  <c r="U44" i="2"/>
  <c r="T44" i="2"/>
  <c r="S44" i="2"/>
  <c r="R44" i="2"/>
  <c r="Q44" i="2"/>
  <c r="P44" i="2"/>
  <c r="O44" i="2"/>
  <c r="AD43" i="2"/>
  <c r="V43" i="2"/>
  <c r="U43" i="2"/>
  <c r="T43" i="2"/>
  <c r="S43" i="2"/>
  <c r="R43" i="2"/>
  <c r="Q43" i="2"/>
  <c r="P43" i="2"/>
  <c r="O43" i="2"/>
  <c r="AD39" i="2"/>
  <c r="V39" i="2"/>
  <c r="U39" i="2"/>
  <c r="T39" i="2"/>
  <c r="S39" i="2"/>
  <c r="R39" i="2"/>
  <c r="Q39" i="2"/>
  <c r="P39" i="2"/>
  <c r="O39" i="2"/>
  <c r="AC4" i="2" l="1"/>
  <c r="AB3" i="2"/>
  <c r="V5" i="2"/>
  <c r="U5" i="2"/>
  <c r="T5" i="2"/>
  <c r="O3" i="2"/>
  <c r="AC3" i="2" l="1"/>
  <c r="AD4" i="2"/>
  <c r="B37" i="2" l="1"/>
  <c r="AD5" i="2"/>
  <c r="N39" i="2"/>
  <c r="S5" i="2"/>
  <c r="R5" i="2"/>
  <c r="Q5" i="2"/>
  <c r="P5" i="2"/>
  <c r="O5" i="2"/>
  <c r="N5" i="2"/>
  <c r="C31" i="2" l="1"/>
  <c r="C12" i="2"/>
  <c r="C11" i="2"/>
  <c r="C36" i="2"/>
  <c r="C35" i="2"/>
  <c r="C34" i="2"/>
  <c r="C10" i="2"/>
  <c r="C14" i="2"/>
  <c r="C9" i="2"/>
  <c r="C24" i="2"/>
  <c r="C18" i="2"/>
  <c r="C20" i="2"/>
  <c r="C16" i="2"/>
  <c r="C8" i="2"/>
  <c r="C25" i="2"/>
  <c r="C15" i="2"/>
  <c r="C19" i="2"/>
  <c r="C17" i="2"/>
  <c r="C21" i="2"/>
  <c r="C26" i="2"/>
  <c r="C13" i="2"/>
  <c r="C23" i="2"/>
  <c r="C22" i="2"/>
  <c r="K49" i="2"/>
  <c r="J49" i="2" s="1"/>
  <c r="K15" i="2"/>
  <c r="K13" i="2"/>
  <c r="K14" i="2"/>
  <c r="K41" i="2"/>
  <c r="J41" i="2" s="1"/>
  <c r="K20" i="2"/>
  <c r="K19" i="2"/>
  <c r="K9" i="2"/>
  <c r="K17" i="2"/>
  <c r="K16" i="2"/>
  <c r="K10" i="2"/>
  <c r="K34" i="2"/>
  <c r="K36" i="2"/>
  <c r="K35" i="2"/>
  <c r="K24" i="2"/>
  <c r="K23" i="2"/>
  <c r="K8" i="2"/>
  <c r="K18" i="2"/>
  <c r="K26" i="2"/>
  <c r="K21" i="2"/>
  <c r="J21" i="2" s="1"/>
  <c r="K22" i="2"/>
  <c r="K25" i="2"/>
  <c r="K40" i="2"/>
  <c r="J40" i="2" s="1"/>
  <c r="K42" i="2"/>
  <c r="J42" i="2" s="1"/>
  <c r="K30" i="2"/>
  <c r="C27" i="2"/>
  <c r="C28" i="2"/>
  <c r="C29" i="2"/>
  <c r="J29" i="2" s="1"/>
  <c r="C7" i="2"/>
  <c r="K28" i="2"/>
  <c r="K29" i="2"/>
  <c r="K7" i="2"/>
  <c r="K27" i="2"/>
  <c r="J38" i="2"/>
  <c r="C30" i="2"/>
  <c r="C32" i="2"/>
  <c r="C33" i="2"/>
  <c r="K33" i="2"/>
  <c r="K32" i="2"/>
  <c r="P3" i="2"/>
  <c r="K46" i="2"/>
  <c r="J46" i="2" s="1"/>
  <c r="K45" i="2"/>
  <c r="J45" i="2" s="1"/>
  <c r="K47" i="2"/>
  <c r="J47" i="2" s="1"/>
  <c r="J37" i="2"/>
  <c r="C37" i="2"/>
  <c r="K37" i="2"/>
  <c r="K50" i="2"/>
  <c r="J50" i="2" s="1"/>
  <c r="K43" i="2"/>
  <c r="J43" i="2" s="1"/>
  <c r="K44" i="2"/>
  <c r="J44" i="2" s="1"/>
  <c r="K39" i="2"/>
  <c r="J39" i="2" s="1"/>
  <c r="K48" i="2"/>
  <c r="J48" i="2" s="1"/>
  <c r="J11" i="2" l="1"/>
  <c r="J24" i="2"/>
  <c r="J19" i="2"/>
  <c r="J15" i="2"/>
  <c r="J14" i="2"/>
  <c r="J35" i="2"/>
  <c r="J17" i="2"/>
  <c r="J9" i="2"/>
  <c r="J22" i="2"/>
  <c r="J26" i="2"/>
  <c r="J8" i="2"/>
  <c r="J32" i="2"/>
  <c r="J28" i="2"/>
  <c r="J27" i="2"/>
  <c r="J7" i="2"/>
  <c r="J30" i="2"/>
  <c r="Q3" i="2"/>
  <c r="R3" i="2" l="1"/>
  <c r="S3" i="2" l="1"/>
  <c r="A7" i="2" l="1"/>
  <c r="A8" i="2" l="1"/>
  <c r="A9" i="2" l="1"/>
  <c r="A10" i="2" l="1"/>
  <c r="A11" i="2" s="1"/>
  <c r="A12" i="2" s="1"/>
  <c r="A13" i="2" l="1"/>
  <c r="A14" i="2" s="1"/>
  <c r="A15" i="2" l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l="1"/>
  <c r="A32" i="2" l="1"/>
  <c r="A33" i="2" s="1"/>
  <c r="A34" i="2" s="1"/>
  <c r="A35" i="2" s="1"/>
  <c r="A36" i="2" s="1"/>
  <c r="A37" i="2" s="1"/>
  <c r="A31" i="2"/>
  <c r="T3" i="2" l="1"/>
  <c r="U3" i="2" l="1"/>
  <c r="V3" i="2" l="1"/>
  <c r="AD3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村岡 政美</author>
    <author>muraka</author>
  </authors>
  <commentList>
    <comment ref="C2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■この項目（時間・日・週）の意味
計画工数の表示をする際に、入力された値を
何分の１にするかを決める
■セットされる値
＜入力単位＝時間の時＞
　時間・日・週＝時間の時　1
　〃　　　　　　＝日の時　8
　〃　　　　　　＝週の時　週時間
　〃　　　　　　＝月の時　月時間
＜入力単位＝週の時＞
　時間・日・週＝時間の時　0
　〃　　　　　　＝日の時　0
　〃　　　　　　＝週の時　1
　〃　　　　　　＝月の時　4</t>
        </r>
      </text>
    </comment>
    <comment ref="C3" authorId="1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■この項目（分類集計単位）の意味
分類集計の表示をする際に、計画工数の集計値を何分の１にするかを決める
■セットされる値
分類集計単位＝人週のとき
　計画工数＝時間→週時間
　計画工数＝日→5
　計画工数＝週→1
　計画工数＝月→0.25
分類集計単位＝人月のとき
　計画工数＝時間→月時間
　計画工数＝日→20
　計画工数＝週→4
　計画工数＝月→1</t>
        </r>
      </text>
    </comment>
  </commentList>
</comments>
</file>

<file path=xl/sharedStrings.xml><?xml version="1.0" encoding="utf-8"?>
<sst xmlns="http://schemas.openxmlformats.org/spreadsheetml/2006/main" count="32" uniqueCount="31">
  <si>
    <t>罫線制御</t>
    <rPh sb="0" eb="2">
      <t>ケイセン</t>
    </rPh>
    <rPh sb="2" eb="4">
      <t>セイギョ</t>
    </rPh>
    <phoneticPr fontId="15"/>
  </si>
  <si>
    <t>集計制御</t>
    <rPh sb="0" eb="2">
      <t>シュウケイ</t>
    </rPh>
    <rPh sb="2" eb="4">
      <t>セイギョ</t>
    </rPh>
    <phoneticPr fontId="15"/>
  </si>
  <si>
    <t>月</t>
    <rPh sb="0" eb="1">
      <t>ゲツ</t>
    </rPh>
    <phoneticPr fontId="15"/>
  </si>
  <si>
    <t>年</t>
    <rPh sb="0" eb="1">
      <t>ネン</t>
    </rPh>
    <phoneticPr fontId="15"/>
  </si>
  <si>
    <t>作業分類／作業名</t>
    <rPh sb="0" eb="2">
      <t>サギョウ</t>
    </rPh>
    <rPh sb="2" eb="4">
      <t>ブンルイ</t>
    </rPh>
    <rPh sb="5" eb="7">
      <t>サギョウ</t>
    </rPh>
    <rPh sb="7" eb="8">
      <t>メイ</t>
    </rPh>
    <phoneticPr fontId="15"/>
  </si>
  <si>
    <t>非表示エリア</t>
    <rPh sb="0" eb="3">
      <t>ヒヒョウジ</t>
    </rPh>
    <phoneticPr fontId="15"/>
  </si>
  <si>
    <r>
      <t>要員</t>
    </r>
    <r>
      <rPr>
        <sz val="9"/>
        <color indexed="9"/>
        <rFont val="ＭＳ Ｐゴシック"/>
        <family val="3"/>
        <charset val="128"/>
      </rPr>
      <t xml:space="preserve">
(個人・Gr)</t>
    </r>
    <rPh sb="0" eb="2">
      <t>ヨウイン</t>
    </rPh>
    <rPh sb="4" eb="6">
      <t>コジン</t>
    </rPh>
    <phoneticPr fontId="15"/>
  </si>
  <si>
    <t>備考
（ 計画根拠等 ）</t>
    <rPh sb="0" eb="2">
      <t>ビコウ</t>
    </rPh>
    <rPh sb="5" eb="7">
      <t>ケイカク</t>
    </rPh>
    <rPh sb="7" eb="9">
      <t>コンキョ</t>
    </rPh>
    <rPh sb="9" eb="10">
      <t>ナド</t>
    </rPh>
    <phoneticPr fontId="15"/>
  </si>
  <si>
    <t>要員別集計：</t>
    <phoneticPr fontId="15"/>
  </si>
  <si>
    <t>分類
集計</t>
    <rPh sb="0" eb="2">
      <t>ブンルイ</t>
    </rPh>
    <rPh sb="3" eb="5">
      <t>シュウケイ</t>
    </rPh>
    <phoneticPr fontId="15"/>
  </si>
  <si>
    <t>計画
工数</t>
    <rPh sb="0" eb="2">
      <t>ケイカク</t>
    </rPh>
    <rPh sb="3" eb="5">
      <t>コウスウ</t>
    </rPh>
    <phoneticPr fontId="15"/>
  </si>
  <si>
    <t>(人月)</t>
  </si>
  <si>
    <t>最終更新：　2016/6/2</t>
    <rPh sb="0" eb="2">
      <t>サイシュウ</t>
    </rPh>
    <rPh sb="2" eb="4">
      <t>コウシン</t>
    </rPh>
    <phoneticPr fontId="15"/>
  </si>
  <si>
    <t>■工数投入計画表　（□□□□□□□□□□）</t>
    <rPh sb="1" eb="3">
      <t>コウスウ</t>
    </rPh>
    <rPh sb="3" eb="5">
      <t>トウニュウ</t>
    </rPh>
    <rPh sb="5" eb="7">
      <t>ケイカク</t>
    </rPh>
    <rPh sb="7" eb="8">
      <t>ヒョウ</t>
    </rPh>
    <phoneticPr fontId="15"/>
  </si>
  <si>
    <t>月初</t>
    <rPh sb="0" eb="2">
      <t>ゲッショ</t>
    </rPh>
    <phoneticPr fontId="2"/>
  </si>
  <si>
    <t>（入力単位：人月）</t>
    <rPh sb="6" eb="8">
      <t>ニンゲツ</t>
    </rPh>
    <phoneticPr fontId="2"/>
  </si>
  <si>
    <t>（人月）</t>
  </si>
  <si>
    <t>管理業務</t>
    <rPh sb="0" eb="2">
      <t>カンリ</t>
    </rPh>
    <rPh sb="2" eb="4">
      <t>ギョウム</t>
    </rPh>
    <phoneticPr fontId="2"/>
  </si>
  <si>
    <t>2022年</t>
    <phoneticPr fontId="2"/>
  </si>
  <si>
    <t>テスト</t>
    <phoneticPr fontId="2"/>
  </si>
  <si>
    <t>結合テスト</t>
    <rPh sb="0" eb="2">
      <t>ケツゴウ</t>
    </rPh>
    <phoneticPr fontId="2"/>
  </si>
  <si>
    <t>個別機能テスト（高）</t>
    <rPh sb="0" eb="4">
      <t>コベツキノウ</t>
    </rPh>
    <rPh sb="8" eb="9">
      <t>コウ</t>
    </rPh>
    <phoneticPr fontId="2"/>
  </si>
  <si>
    <t>個別機能テスト（低）</t>
    <rPh sb="0" eb="4">
      <t>コベツキノウ</t>
    </rPh>
    <rPh sb="8" eb="9">
      <t>テイ</t>
    </rPh>
    <phoneticPr fontId="2"/>
  </si>
  <si>
    <t>その他</t>
    <rPh sb="2" eb="3">
      <t>タ</t>
    </rPh>
    <phoneticPr fontId="2"/>
  </si>
  <si>
    <t>操作マニュアル作成</t>
    <phoneticPr fontId="2"/>
  </si>
  <si>
    <t>プロジェクト管理他</t>
    <rPh sb="8" eb="9">
      <t>ホカ</t>
    </rPh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</si>
  <si>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</si>
  <si>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</si>
  <si>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</si>
  <si>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</si>
  <si>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以外</t>
    <rPh sb="0" eb="2">
      <t>イガイ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</si>
</sst>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 * #,##0.00_ ;_ * \-#,##0.00_ ;_ * &quot;-&quot;??_ ;_ @_ "/>
    <numFmt numFmtId="176" formatCode="_-&quot;｣&quot;* #,##0_-;\-&quot;｣&quot;* #,##0_-;_-&quot;｣&quot;* &quot;-&quot;_-;_-@_-"/>
    <numFmt numFmtId="177" formatCode="_-&quot;｣&quot;* #,##0.00_-;\-&quot;｣&quot;* #,##0.00_-;_-&quot;｣&quot;* &quot;-&quot;??_-;_-@_-"/>
    <numFmt numFmtId="178" formatCode="0_);\(0\)"/>
    <numFmt numFmtId="179" formatCode="0.000&quot;%&quot;"/>
    <numFmt numFmtId="180" formatCode="0.0_ "/>
    <numFmt numFmtId="181" formatCode="d"/>
  </numFmts>
  <fonts count="25">
    <font>
      <sz val="11"/>
      <name val="ＭＳ Ｐゴシック"/>
      <family val="3"/>
      <charset val="128"/>
    </font>
    <font>
      <sz val="8"/>
      <name val="ＭＳ 明朝"/>
      <family val="1"/>
      <charset val="128"/>
    </font>
    <font>
      <sz val="11"/>
      <name val="明朝"/>
      <family val="1"/>
      <charset val="128"/>
    </font>
    <font>
      <sz val="10"/>
      <name val="Arial"/>
      <family val="2"/>
    </font>
    <font>
      <sz val="9"/>
      <name val="Times New Roman"/>
      <family val="1"/>
    </font>
    <font>
      <sz val="10"/>
      <name val="Times New Roman"/>
      <family val="1"/>
    </font>
    <font>
      <b/>
      <sz val="12"/>
      <name val="Arial"/>
      <family val="2"/>
    </font>
    <font>
      <sz val="10"/>
      <name val="ＭＳ ゴシック"/>
      <family val="3"/>
      <charset val="128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11"/>
      <name val="Helv"/>
      <family val="2"/>
    </font>
    <font>
      <b/>
      <sz val="9"/>
      <name val="Times New Roman"/>
      <family val="1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9"/>
      <color indexed="9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9"/>
      <name val="HGP創英角ｺﾞｼｯｸUB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0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9"/>
      </bottom>
      <diagonal/>
    </border>
    <border>
      <left style="thin">
        <color indexed="64"/>
      </left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9"/>
      </left>
      <right style="thin">
        <color indexed="9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 style="thin">
        <color indexed="9"/>
      </right>
      <top style="thin">
        <color indexed="64"/>
      </top>
      <bottom/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/>
      <diagonal/>
    </border>
    <border>
      <left style="thin">
        <color indexed="9"/>
      </left>
      <right style="thin">
        <color indexed="64"/>
      </right>
      <top/>
      <bottom/>
      <diagonal/>
    </border>
    <border>
      <left style="thin">
        <color indexed="9"/>
      </left>
      <right style="thin">
        <color indexed="64"/>
      </right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" fillId="0" borderId="1" applyBorder="0"/>
    <xf numFmtId="178" fontId="2" fillId="0" borderId="0" applyFill="0" applyBorder="0" applyAlignment="0"/>
    <xf numFmtId="43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0" fontId="4" fillId="0" borderId="0">
      <alignment horizontal="left"/>
    </xf>
    <xf numFmtId="0" fontId="5" fillId="0" borderId="0">
      <alignment vertical="center"/>
    </xf>
    <xf numFmtId="0" fontId="6" fillId="0" borderId="2" applyNumberFormat="0" applyAlignment="0" applyProtection="0">
      <alignment horizontal="left" vertical="center"/>
    </xf>
    <xf numFmtId="0" fontId="6" fillId="0" borderId="3">
      <alignment horizontal="left" vertical="center"/>
    </xf>
    <xf numFmtId="0" fontId="7" fillId="0" borderId="0" applyBorder="0"/>
    <xf numFmtId="0" fontId="7" fillId="0" borderId="0"/>
    <xf numFmtId="179" fontId="2" fillId="0" borderId="0"/>
    <xf numFmtId="0" fontId="3" fillId="0" borderId="0"/>
    <xf numFmtId="4" fontId="4" fillId="0" borderId="0">
      <alignment horizontal="right"/>
    </xf>
    <xf numFmtId="4" fontId="8" fillId="0" borderId="0">
      <alignment horizontal="right"/>
    </xf>
    <xf numFmtId="0" fontId="9" fillId="0" borderId="0">
      <alignment horizontal="left"/>
    </xf>
    <xf numFmtId="0" fontId="10" fillId="0" borderId="0"/>
    <xf numFmtId="0" fontId="11" fillId="0" borderId="0">
      <alignment horizontal="center"/>
    </xf>
    <xf numFmtId="0" fontId="12" fillId="0" borderId="4"/>
    <xf numFmtId="49" fontId="13" fillId="0" borderId="5"/>
    <xf numFmtId="38" fontId="12" fillId="0" borderId="0" applyFont="0" applyFill="0" applyBorder="0" applyAlignment="0" applyProtection="0"/>
    <xf numFmtId="0" fontId="12" fillId="0" borderId="0">
      <alignment vertical="center"/>
    </xf>
    <xf numFmtId="0" fontId="19" fillId="0" borderId="0">
      <alignment vertical="center"/>
    </xf>
    <xf numFmtId="0" fontId="12" fillId="0" borderId="0"/>
    <xf numFmtId="0" fontId="14" fillId="0" borderId="0"/>
  </cellStyleXfs>
  <cellXfs count="96">
    <xf numFmtId="0" fontId="0" fillId="0" borderId="0" xfId="0"/>
    <xf numFmtId="0" fontId="16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0" xfId="0" applyFont="1"/>
    <xf numFmtId="0" fontId="12" fillId="0" borderId="0" xfId="0" applyFont="1"/>
    <xf numFmtId="0" fontId="12" fillId="2" borderId="6" xfId="0" applyFont="1" applyFill="1" applyBorder="1"/>
    <xf numFmtId="0" fontId="0" fillId="2" borderId="0" xfId="0" applyFill="1"/>
    <xf numFmtId="0" fontId="12" fillId="3" borderId="0" xfId="0" applyFont="1" applyFill="1"/>
    <xf numFmtId="0" fontId="12" fillId="0" borderId="7" xfId="0" applyFont="1" applyBorder="1"/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2" borderId="6" xfId="0" applyFont="1" applyFill="1" applyBorder="1" applyAlignment="1">
      <alignment horizontal="center"/>
    </xf>
    <xf numFmtId="0" fontId="17" fillId="4" borderId="0" xfId="0" applyFont="1" applyFill="1" applyAlignment="1">
      <alignment vertical="center"/>
    </xf>
    <xf numFmtId="0" fontId="17" fillId="2" borderId="8" xfId="0" applyFont="1" applyFill="1" applyBorder="1" applyAlignment="1">
      <alignment horizontal="center"/>
    </xf>
    <xf numFmtId="0" fontId="17" fillId="2" borderId="9" xfId="0" applyFont="1" applyFill="1" applyBorder="1" applyAlignment="1">
      <alignment horizontal="center"/>
    </xf>
    <xf numFmtId="0" fontId="16" fillId="0" borderId="10" xfId="0" applyFont="1" applyBorder="1"/>
    <xf numFmtId="0" fontId="19" fillId="0" borderId="0" xfId="0" applyFont="1" applyAlignment="1">
      <alignment horizontal="right" vertical="top"/>
    </xf>
    <xf numFmtId="0" fontId="19" fillId="2" borderId="6" xfId="0" applyFont="1" applyFill="1" applyBorder="1"/>
    <xf numFmtId="0" fontId="19" fillId="5" borderId="11" xfId="0" applyFont="1" applyFill="1" applyBorder="1"/>
    <xf numFmtId="0" fontId="19" fillId="5" borderId="12" xfId="0" applyFont="1" applyFill="1" applyBorder="1"/>
    <xf numFmtId="0" fontId="19" fillId="0" borderId="0" xfId="0" applyFont="1"/>
    <xf numFmtId="0" fontId="19" fillId="0" borderId="14" xfId="0" applyFont="1" applyBorder="1"/>
    <xf numFmtId="0" fontId="19" fillId="0" borderId="10" xfId="0" applyFont="1" applyBorder="1"/>
    <xf numFmtId="0" fontId="19" fillId="0" borderId="16" xfId="0" applyFont="1" applyBorder="1"/>
    <xf numFmtId="0" fontId="20" fillId="0" borderId="0" xfId="0" applyFont="1"/>
    <xf numFmtId="0" fontId="19" fillId="0" borderId="18" xfId="0" applyFont="1" applyBorder="1" applyAlignment="1">
      <alignment horizontal="center"/>
    </xf>
    <xf numFmtId="0" fontId="20" fillId="0" borderId="19" xfId="0" applyFont="1" applyBorder="1"/>
    <xf numFmtId="0" fontId="20" fillId="2" borderId="6" xfId="0" applyFont="1" applyFill="1" applyBorder="1"/>
    <xf numFmtId="0" fontId="19" fillId="2" borderId="6" xfId="0" applyFont="1" applyFill="1" applyBorder="1" applyAlignment="1">
      <alignment horizontal="center"/>
    </xf>
    <xf numFmtId="0" fontId="19" fillId="0" borderId="0" xfId="0" applyFont="1" applyAlignment="1">
      <alignment horizontal="right"/>
    </xf>
    <xf numFmtId="0" fontId="19" fillId="0" borderId="1" xfId="0" applyFont="1" applyBorder="1" applyAlignment="1">
      <alignment horizontal="center"/>
    </xf>
    <xf numFmtId="0" fontId="19" fillId="0" borderId="19" xfId="0" applyFont="1" applyBorder="1"/>
    <xf numFmtId="0" fontId="19" fillId="0" borderId="22" xfId="0" applyFont="1" applyBorder="1"/>
    <xf numFmtId="0" fontId="19" fillId="0" borderId="23" xfId="0" applyFont="1" applyBorder="1"/>
    <xf numFmtId="0" fontId="19" fillId="0" borderId="24" xfId="0" applyFont="1" applyBorder="1"/>
    <xf numFmtId="0" fontId="19" fillId="0" borderId="25" xfId="0" applyFont="1" applyBorder="1"/>
    <xf numFmtId="0" fontId="18" fillId="2" borderId="9" xfId="0" applyFont="1" applyFill="1" applyBorder="1" applyAlignment="1">
      <alignment horizontal="center"/>
    </xf>
    <xf numFmtId="180" fontId="19" fillId="0" borderId="27" xfId="0" applyNumberFormat="1" applyFont="1" applyBorder="1"/>
    <xf numFmtId="180" fontId="19" fillId="2" borderId="6" xfId="0" applyNumberFormat="1" applyFont="1" applyFill="1" applyBorder="1"/>
    <xf numFmtId="180" fontId="19" fillId="5" borderId="1" xfId="0" applyNumberFormat="1" applyFont="1" applyFill="1" applyBorder="1"/>
    <xf numFmtId="180" fontId="12" fillId="2" borderId="20" xfId="0" applyNumberFormat="1" applyFont="1" applyFill="1" applyBorder="1"/>
    <xf numFmtId="180" fontId="12" fillId="0" borderId="0" xfId="0" applyNumberFormat="1" applyFont="1" applyAlignment="1">
      <alignment vertical="center"/>
    </xf>
    <xf numFmtId="180" fontId="19" fillId="3" borderId="28" xfId="0" applyNumberFormat="1" applyFont="1" applyFill="1" applyBorder="1" applyAlignment="1">
      <alignment horizontal="center" vertical="center" wrapText="1"/>
    </xf>
    <xf numFmtId="180" fontId="12" fillId="0" borderId="0" xfId="0" applyNumberFormat="1" applyFont="1"/>
    <xf numFmtId="180" fontId="19" fillId="0" borderId="29" xfId="0" applyNumberFormat="1" applyFont="1" applyBorder="1"/>
    <xf numFmtId="180" fontId="19" fillId="3" borderId="1" xfId="0" applyNumberFormat="1" applyFont="1" applyFill="1" applyBorder="1"/>
    <xf numFmtId="180" fontId="12" fillId="2" borderId="0" xfId="0" applyNumberFormat="1" applyFont="1" applyFill="1"/>
    <xf numFmtId="0" fontId="18" fillId="2" borderId="30" xfId="0" applyFont="1" applyFill="1" applyBorder="1" applyAlignment="1">
      <alignment horizontal="center" vertical="center" wrapText="1"/>
    </xf>
    <xf numFmtId="49" fontId="21" fillId="0" borderId="0" xfId="22" applyNumberFormat="1" applyFont="1">
      <alignment vertical="center"/>
    </xf>
    <xf numFmtId="181" fontId="19" fillId="0" borderId="13" xfId="0" applyNumberFormat="1" applyFont="1" applyBorder="1" applyAlignment="1">
      <alignment horizontal="left"/>
    </xf>
    <xf numFmtId="0" fontId="12" fillId="0" borderId="22" xfId="0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23" fillId="0" borderId="15" xfId="0" applyFont="1" applyBorder="1"/>
    <xf numFmtId="0" fontId="23" fillId="2" borderId="0" xfId="0" applyFont="1" applyFill="1"/>
    <xf numFmtId="0" fontId="23" fillId="2" borderId="26" xfId="0" applyFont="1" applyFill="1" applyBorder="1"/>
    <xf numFmtId="0" fontId="23" fillId="2" borderId="19" xfId="0" applyFont="1" applyFill="1" applyBorder="1"/>
    <xf numFmtId="0" fontId="19" fillId="0" borderId="17" xfId="0" applyFont="1" applyBorder="1" applyAlignment="1">
      <alignment shrinkToFit="1"/>
    </xf>
    <xf numFmtId="0" fontId="19" fillId="2" borderId="6" xfId="0" applyFont="1" applyFill="1" applyBorder="1" applyAlignment="1">
      <alignment shrinkToFit="1"/>
    </xf>
    <xf numFmtId="181" fontId="19" fillId="0" borderId="3" xfId="0" applyNumberFormat="1" applyFont="1" applyBorder="1" applyAlignment="1">
      <alignment horizontal="left"/>
    </xf>
    <xf numFmtId="181" fontId="19" fillId="0" borderId="38" xfId="0" applyNumberFormat="1" applyFont="1" applyBorder="1" applyAlignment="1">
      <alignment horizontal="left"/>
    </xf>
    <xf numFmtId="0" fontId="24" fillId="0" borderId="3" xfId="0" applyFont="1" applyBorder="1" applyAlignment="1">
      <alignment horizontal="left"/>
    </xf>
    <xf numFmtId="0" fontId="24" fillId="0" borderId="38" xfId="0" applyFont="1" applyBorder="1" applyAlignment="1">
      <alignment horizontal="left"/>
    </xf>
    <xf numFmtId="0" fontId="12" fillId="0" borderId="3" xfId="0" applyFont="1" applyBorder="1"/>
    <xf numFmtId="0" fontId="12" fillId="0" borderId="38" xfId="0" applyFont="1" applyBorder="1"/>
    <xf numFmtId="0" fontId="19" fillId="0" borderId="39" xfId="0" applyFont="1" applyBorder="1"/>
    <xf numFmtId="0" fontId="19" fillId="0" borderId="3" xfId="0" applyFont="1" applyBorder="1"/>
    <xf numFmtId="0" fontId="19" fillId="0" borderId="40" xfId="0" applyFont="1" applyBorder="1"/>
    <xf numFmtId="0" fontId="23" fillId="0" borderId="11" xfId="0" applyFont="1" applyBorder="1"/>
    <xf numFmtId="0" fontId="12" fillId="6" borderId="0" xfId="0" applyFont="1" applyFill="1"/>
    <xf numFmtId="0" fontId="0" fillId="3" borderId="20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17" fillId="2" borderId="20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/>
    </xf>
    <xf numFmtId="0" fontId="17" fillId="2" borderId="31" xfId="0" applyFont="1" applyFill="1" applyBorder="1" applyAlignment="1">
      <alignment horizontal="center" vertical="center"/>
    </xf>
    <xf numFmtId="0" fontId="17" fillId="2" borderId="19" xfId="0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17" fillId="2" borderId="32" xfId="0" applyFont="1" applyFill="1" applyBorder="1" applyAlignment="1">
      <alignment horizontal="center" vertical="center"/>
    </xf>
    <xf numFmtId="0" fontId="17" fillId="2" borderId="23" xfId="0" applyFont="1" applyFill="1" applyBorder="1" applyAlignment="1">
      <alignment horizontal="center" vertical="center"/>
    </xf>
    <xf numFmtId="0" fontId="17" fillId="2" borderId="24" xfId="0" applyFont="1" applyFill="1" applyBorder="1" applyAlignment="1">
      <alignment horizontal="center" vertical="center"/>
    </xf>
    <xf numFmtId="0" fontId="17" fillId="2" borderId="33" xfId="0" applyFont="1" applyFill="1" applyBorder="1" applyAlignment="1">
      <alignment horizontal="center" vertical="center"/>
    </xf>
    <xf numFmtId="0" fontId="17" fillId="2" borderId="34" xfId="0" applyFont="1" applyFill="1" applyBorder="1" applyAlignment="1">
      <alignment horizontal="center" vertical="center" wrapText="1"/>
    </xf>
    <xf numFmtId="0" fontId="17" fillId="2" borderId="35" xfId="0" applyFont="1" applyFill="1" applyBorder="1" applyAlignment="1">
      <alignment horizontal="center" vertical="center" wrapText="1"/>
    </xf>
    <xf numFmtId="0" fontId="17" fillId="2" borderId="36" xfId="0" applyFont="1" applyFill="1" applyBorder="1" applyAlignment="1">
      <alignment horizontal="center" vertical="center" wrapText="1"/>
    </xf>
    <xf numFmtId="180" fontId="19" fillId="3" borderId="37" xfId="0" applyNumberFormat="1" applyFont="1" applyFill="1" applyBorder="1" applyAlignment="1">
      <alignment horizontal="center" vertical="center" wrapText="1"/>
    </xf>
    <xf numFmtId="180" fontId="19" fillId="3" borderId="30" xfId="0" applyNumberFormat="1" applyFont="1" applyFill="1" applyBorder="1" applyAlignment="1">
      <alignment horizontal="center" vertical="center" wrapText="1"/>
    </xf>
    <xf numFmtId="0" fontId="18" fillId="2" borderId="37" xfId="0" applyFont="1" applyFill="1" applyBorder="1" applyAlignment="1">
      <alignment horizontal="center" vertical="center" wrapText="1"/>
    </xf>
    <xf numFmtId="0" fontId="18" fillId="2" borderId="30" xfId="0" applyFont="1" applyFill="1" applyBorder="1" applyAlignment="1">
      <alignment horizontal="center" vertical="center" wrapText="1"/>
    </xf>
  </cellXfs>
  <cellStyles count="26">
    <cellStyle name="8p" xfId="1" xr:uid="{00000000-0005-0000-0000-000000000000}"/>
    <cellStyle name="Calc Currency (0)" xfId="2" xr:uid="{00000000-0005-0000-0000-000001000000}"/>
    <cellStyle name="Comma_laroux" xfId="3" xr:uid="{00000000-0005-0000-0000-000002000000}"/>
    <cellStyle name="Currency [0]_laroux" xfId="4" xr:uid="{00000000-0005-0000-0000-000003000000}"/>
    <cellStyle name="Currency_laroux" xfId="5" xr:uid="{00000000-0005-0000-0000-000004000000}"/>
    <cellStyle name="entry" xfId="6" xr:uid="{00000000-0005-0000-0000-000005000000}"/>
    <cellStyle name="GBS Files" xfId="7" xr:uid="{00000000-0005-0000-0000-000006000000}"/>
    <cellStyle name="Header1" xfId="8" xr:uid="{00000000-0005-0000-0000-000007000000}"/>
    <cellStyle name="Header2" xfId="9" xr:uid="{00000000-0005-0000-0000-000008000000}"/>
    <cellStyle name="IBM(401K)" xfId="10" xr:uid="{00000000-0005-0000-0000-000009000000}"/>
    <cellStyle name="J401K" xfId="11" xr:uid="{00000000-0005-0000-0000-00000A000000}"/>
    <cellStyle name="Normal - Style1" xfId="12" xr:uid="{00000000-0005-0000-0000-00000B000000}"/>
    <cellStyle name="Normal_#18-Internet" xfId="13" xr:uid="{00000000-0005-0000-0000-00000C000000}"/>
    <cellStyle name="price" xfId="14" xr:uid="{00000000-0005-0000-0000-00000D000000}"/>
    <cellStyle name="revised" xfId="15" xr:uid="{00000000-0005-0000-0000-00000E000000}"/>
    <cellStyle name="section" xfId="16" xr:uid="{00000000-0005-0000-0000-00000F000000}"/>
    <cellStyle name="subhead" xfId="17" xr:uid="{00000000-0005-0000-0000-000010000000}"/>
    <cellStyle name="title" xfId="18" xr:uid="{00000000-0005-0000-0000-000011000000}"/>
    <cellStyle name="下点線" xfId="19" xr:uid="{00000000-0005-0000-0000-000012000000}"/>
    <cellStyle name="議事録" xfId="20" xr:uid="{00000000-0005-0000-0000-000013000000}"/>
    <cellStyle name="桁区切り 2" xfId="21" xr:uid="{00000000-0005-0000-0000-000014000000}"/>
    <cellStyle name="標準" xfId="0" builtinId="0"/>
    <cellStyle name="標準 2" xfId="22" xr:uid="{00000000-0005-0000-0000-000016000000}"/>
    <cellStyle name="標準 3" xfId="23" xr:uid="{00000000-0005-0000-0000-000017000000}"/>
    <cellStyle name="標準 4" xfId="24" xr:uid="{00000000-0005-0000-0000-000018000000}"/>
    <cellStyle name="未定義" xfId="25" xr:uid="{00000000-0005-0000-0000-000019000000}"/>
  </cellStyles>
  <dxfs count="404">
    <dxf>
      <border>
        <left style="thin">
          <color auto="1"/>
        </left>
        <vertical/>
        <horizontal/>
      </border>
    </dxf>
    <dxf>
      <border>
        <top style="thin">
          <color auto="1"/>
        </top>
        <vertical/>
        <horizontal/>
      </border>
    </dxf>
    <dxf>
      <border>
        <left style="thin">
          <color auto="1"/>
        </left>
        <top style="thin">
          <color auto="1"/>
        </top>
        <vertical/>
        <horizontal/>
      </border>
    </dxf>
    <dxf>
      <fill>
        <patternFill>
          <bgColor theme="8" tint="0.39994506668294322"/>
        </patternFill>
      </fill>
      <border>
        <top style="thin">
          <color auto="1"/>
        </top>
        <vertical/>
        <horizontal/>
      </border>
    </dxf>
    <dxf>
      <fill>
        <patternFill>
          <bgColor theme="8" tint="0.39994506668294322"/>
        </patternFill>
      </fill>
      <border>
        <left style="thin">
          <color auto="1"/>
        </left>
        <top style="thin">
          <color auto="1"/>
        </top>
        <vertical/>
        <horizontal/>
      </border>
    </dxf>
    <dxf>
      <fill>
        <patternFill>
          <bgColor rgb="FFDDDDDD"/>
        </patternFill>
      </fill>
      <border>
        <left/>
        <top style="thin">
          <color indexed="64"/>
        </top>
      </border>
    </dxf>
    <dxf>
      <border>
        <left style="thin">
          <color auto="1"/>
        </left>
        <vertical/>
        <horizontal/>
      </border>
    </dxf>
    <dxf>
      <border>
        <top style="thin">
          <color auto="1"/>
        </top>
        <vertical/>
        <horizontal/>
      </border>
    </dxf>
    <dxf>
      <border>
        <left style="thin">
          <color auto="1"/>
        </left>
        <top style="thin">
          <color auto="1"/>
        </top>
        <vertical/>
        <horizontal/>
      </border>
    </dxf>
    <dxf>
      <fill>
        <patternFill>
          <bgColor theme="8" tint="0.39994506668294322"/>
        </patternFill>
      </fill>
      <border>
        <top style="thin">
          <color auto="1"/>
        </top>
        <vertical/>
        <horizontal/>
      </border>
    </dxf>
    <dxf>
      <fill>
        <patternFill>
          <bgColor theme="8" tint="0.39994506668294322"/>
        </patternFill>
      </fill>
      <border>
        <left style="thin">
          <color auto="1"/>
        </left>
        <top style="thin">
          <color auto="1"/>
        </top>
        <vertical/>
        <horizontal/>
      </border>
    </dxf>
    <dxf>
      <fill>
        <patternFill>
          <bgColor rgb="FFDDDDDD"/>
        </patternFill>
      </fill>
      <border>
        <left/>
        <top style="thin">
          <color indexed="64"/>
        </top>
      </border>
    </dxf>
    <dxf>
      <fill>
        <patternFill>
          <bgColor indexed="42"/>
        </patternFill>
      </fill>
      <border>
        <left style="thin">
          <color indexed="64"/>
        </left>
        <right style="thin">
          <color indexed="64"/>
        </right>
      </border>
    </dxf>
    <dxf>
      <fill>
        <patternFill>
          <bgColor indexed="43"/>
        </patternFill>
      </fill>
      <border>
        <left style="thin">
          <color indexed="64"/>
        </left>
        <right style="thin">
          <color indexed="64"/>
        </right>
      </border>
    </dxf>
    <dxf>
      <fill>
        <patternFill patternType="none">
          <bgColor indexed="65"/>
        </patternFill>
      </fill>
      <border>
        <left/>
        <top style="thin">
          <color indexed="64"/>
        </top>
      </border>
    </dxf>
    <dxf>
      <fill>
        <patternFill>
          <bgColor indexed="4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fill>
        <patternFill>
          <bgColor indexed="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/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auto="1"/>
        </left>
        <vertical/>
        <horizontal/>
      </border>
    </dxf>
    <dxf>
      <border>
        <top style="thin">
          <color auto="1"/>
        </top>
        <vertical/>
        <horizontal/>
      </border>
    </dxf>
    <dxf>
      <border>
        <left style="thin">
          <color auto="1"/>
        </left>
        <top style="thin">
          <color auto="1"/>
        </top>
        <vertical/>
        <horizontal/>
      </border>
    </dxf>
    <dxf>
      <fill>
        <patternFill>
          <bgColor theme="8" tint="0.39994506668294322"/>
        </patternFill>
      </fill>
      <border>
        <top style="thin">
          <color auto="1"/>
        </top>
        <vertical/>
        <horizontal/>
      </border>
    </dxf>
    <dxf>
      <fill>
        <patternFill>
          <bgColor theme="8" tint="0.39994506668294322"/>
        </patternFill>
      </fill>
      <border>
        <left style="thin">
          <color auto="1"/>
        </left>
        <top style="thin">
          <color auto="1"/>
        </top>
        <vertical/>
        <horizontal/>
      </border>
    </dxf>
    <dxf>
      <fill>
        <patternFill>
          <bgColor rgb="FFDDDDDD"/>
        </patternFill>
      </fill>
      <border>
        <left/>
        <top style="thin">
          <color indexed="64"/>
        </top>
      </border>
    </dxf>
    <dxf>
      <border>
        <left style="thin">
          <color auto="1"/>
        </left>
        <vertical/>
        <horizontal/>
      </border>
    </dxf>
    <dxf>
      <border>
        <top style="thin">
          <color auto="1"/>
        </top>
        <vertical/>
        <horizontal/>
      </border>
    </dxf>
    <dxf>
      <border>
        <left style="thin">
          <color auto="1"/>
        </left>
        <top style="thin">
          <color auto="1"/>
        </top>
        <vertical/>
        <horizontal/>
      </border>
    </dxf>
    <dxf>
      <fill>
        <patternFill>
          <bgColor theme="8" tint="0.39994506668294322"/>
        </patternFill>
      </fill>
      <border>
        <top style="thin">
          <color auto="1"/>
        </top>
        <vertical/>
        <horizontal/>
      </border>
    </dxf>
    <dxf>
      <fill>
        <patternFill>
          <bgColor theme="8" tint="0.39994506668294322"/>
        </patternFill>
      </fill>
      <border>
        <left style="thin">
          <color auto="1"/>
        </left>
        <top style="thin">
          <color auto="1"/>
        </top>
        <vertical/>
        <horizontal/>
      </border>
    </dxf>
    <dxf>
      <fill>
        <patternFill>
          <bgColor indexed="42"/>
        </patternFill>
      </fill>
      <border>
        <left style="thin">
          <color indexed="64"/>
        </left>
        <right style="thin">
          <color indexed="64"/>
        </right>
      </border>
    </dxf>
    <dxf>
      <fill>
        <patternFill>
          <bgColor indexed="43"/>
        </patternFill>
      </fill>
      <border>
        <left style="thin">
          <color indexed="64"/>
        </left>
        <right style="thin">
          <color indexed="64"/>
        </right>
      </border>
    </dxf>
    <dxf>
      <fill>
        <patternFill patternType="none">
          <bgColor indexed="65"/>
        </patternFill>
      </fill>
      <border>
        <left/>
        <top style="thin">
          <color indexed="64"/>
        </top>
      </border>
    </dxf>
    <dxf>
      <fill>
        <patternFill>
          <bgColor indexed="4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fill>
        <patternFill>
          <bgColor indexed="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/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top style="thin">
          <color auto="1"/>
        </top>
        <vertical/>
        <horizontal/>
      </border>
    </dxf>
    <dxf>
      <border>
        <left style="thin">
          <color auto="1"/>
        </left>
        <top style="thin">
          <color auto="1"/>
        </top>
        <vertical/>
        <horizontal/>
      </border>
    </dxf>
    <dxf>
      <fill>
        <patternFill>
          <bgColor theme="8" tint="0.39994506668294322"/>
        </patternFill>
      </fill>
      <border>
        <top style="thin">
          <color auto="1"/>
        </top>
        <vertical/>
        <horizontal/>
      </border>
    </dxf>
    <dxf>
      <fill>
        <patternFill>
          <bgColor theme="8" tint="0.39994506668294322"/>
        </patternFill>
      </fill>
      <border>
        <left style="thin">
          <color auto="1"/>
        </left>
        <top style="thin">
          <color auto="1"/>
        </top>
        <vertical/>
        <horizontal/>
      </border>
    </dxf>
    <dxf>
      <border>
        <left style="thin">
          <color auto="1"/>
        </left>
        <vertical/>
        <horizontal/>
      </border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fill>
        <patternFill>
          <bgColor theme="6" tint="0.59996337778862885"/>
        </patternFill>
      </fill>
    </dxf>
    <dxf>
      <fill>
        <patternFill>
          <bgColor rgb="FFCCFFCC"/>
        </patternFill>
      </fill>
    </dxf>
    <dxf>
      <border>
        <top style="thin">
          <color auto="1"/>
        </top>
        <vertical/>
        <horizontal/>
      </border>
    </dxf>
    <dxf>
      <border>
        <left style="thin">
          <color auto="1"/>
        </left>
        <top style="thin">
          <color auto="1"/>
        </top>
        <vertical/>
        <horizontal/>
      </border>
    </dxf>
    <dxf>
      <fill>
        <patternFill>
          <bgColor theme="8" tint="0.39994506668294322"/>
        </patternFill>
      </fill>
      <border>
        <top style="thin">
          <color auto="1"/>
        </top>
        <vertical/>
        <horizontal/>
      </border>
    </dxf>
    <dxf>
      <fill>
        <patternFill>
          <bgColor theme="8" tint="0.39994506668294322"/>
        </patternFill>
      </fill>
      <border>
        <left style="thin">
          <color auto="1"/>
        </left>
        <top style="thin">
          <color auto="1"/>
        </top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top style="thin">
          <color auto="1"/>
        </top>
        <vertical/>
        <horizontal/>
      </border>
    </dxf>
    <dxf>
      <border>
        <left style="thin">
          <color auto="1"/>
        </left>
        <top style="thin">
          <color auto="1"/>
        </top>
        <vertical/>
        <horizontal/>
      </border>
    </dxf>
    <dxf>
      <fill>
        <patternFill>
          <bgColor theme="8" tint="0.39994506668294322"/>
        </patternFill>
      </fill>
      <border>
        <top style="thin">
          <color auto="1"/>
        </top>
        <vertical/>
        <horizontal/>
      </border>
    </dxf>
    <dxf>
      <fill>
        <patternFill>
          <bgColor theme="8" tint="0.39994506668294322"/>
        </patternFill>
      </fill>
      <border>
        <left style="thin">
          <color auto="1"/>
        </left>
        <top style="thin">
          <color auto="1"/>
        </top>
        <vertical/>
        <horizontal/>
      </border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border>
        <left style="thin">
          <color auto="1"/>
        </left>
        <vertical/>
        <horizontal/>
      </border>
    </dxf>
    <dxf>
      <border>
        <left/>
        <top style="thin">
          <color indexed="64"/>
        </top>
      </border>
    </dxf>
    <dxf>
      <fill>
        <patternFill>
          <bgColor rgb="FFDDDDDD"/>
        </patternFill>
      </fill>
      <border>
        <left/>
        <top style="thin">
          <color indexed="64"/>
        </top>
      </border>
    </dxf>
    <dxf>
      <fill>
        <patternFill>
          <bgColor rgb="FFDDDDDD"/>
        </patternFill>
      </fill>
      <border>
        <left/>
        <top style="thin">
          <color indexed="64"/>
        </top>
      </border>
    </dxf>
    <dxf>
      <fill>
        <patternFill>
          <bgColor indexed="42"/>
        </patternFill>
      </fill>
      <border>
        <left style="thin">
          <color indexed="64"/>
        </left>
        <right style="thin">
          <color indexed="64"/>
        </right>
      </border>
    </dxf>
    <dxf>
      <fill>
        <patternFill>
          <bgColor indexed="43"/>
        </patternFill>
      </fill>
      <border>
        <left style="thin">
          <color indexed="64"/>
        </left>
        <right style="thin">
          <color indexed="64"/>
        </right>
      </border>
    </dxf>
    <dxf>
      <fill>
        <patternFill patternType="none">
          <bgColor indexed="65"/>
        </patternFill>
      </fill>
      <border>
        <left/>
        <top style="thin">
          <color indexed="64"/>
        </top>
      </border>
    </dxf>
    <dxf>
      <fill>
        <patternFill>
          <bgColor indexed="4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fill>
        <patternFill>
          <bgColor indexed="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/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fill>
        <patternFill>
          <bgColor rgb="FFCCFFCC"/>
        </patternFill>
      </fill>
    </dxf>
    <dxf>
      <fill>
        <patternFill>
          <bgColor theme="6" tint="0.59996337778862885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rgb="FFDDDDDD"/>
        </patternFill>
      </fill>
      <border>
        <left/>
        <top style="thin">
          <color indexed="64"/>
        </top>
      </border>
    </dxf>
    <dxf>
      <fill>
        <patternFill>
          <bgColor indexed="42"/>
        </patternFill>
      </fill>
      <border>
        <left style="thin">
          <color indexed="64"/>
        </left>
        <right style="thin">
          <color indexed="64"/>
        </right>
      </border>
    </dxf>
    <dxf>
      <fill>
        <patternFill>
          <bgColor indexed="43"/>
        </patternFill>
      </fill>
      <border>
        <left style="thin">
          <color indexed="64"/>
        </left>
        <right style="thin">
          <color indexed="64"/>
        </right>
      </border>
    </dxf>
    <dxf>
      <fill>
        <patternFill patternType="none">
          <bgColor indexed="65"/>
        </patternFill>
      </fill>
      <border>
        <left/>
        <top style="thin">
          <color indexed="64"/>
        </top>
      </border>
    </dxf>
    <dxf>
      <fill>
        <patternFill>
          <bgColor indexed="4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fill>
        <patternFill>
          <bgColor indexed="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/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fill>
        <patternFill>
          <bgColor rgb="FFDDDDDD"/>
        </patternFill>
      </fill>
      <border>
        <left/>
        <top style="thin">
          <color indexed="64"/>
        </top>
      </border>
    </dxf>
    <dxf>
      <fill>
        <patternFill>
          <bgColor indexed="42"/>
        </patternFill>
      </fill>
      <border>
        <left style="thin">
          <color indexed="64"/>
        </left>
        <right style="thin">
          <color indexed="64"/>
        </right>
      </border>
    </dxf>
    <dxf>
      <fill>
        <patternFill>
          <bgColor indexed="43"/>
        </patternFill>
      </fill>
      <border>
        <left style="thin">
          <color indexed="64"/>
        </left>
        <right style="thin">
          <color indexed="64"/>
        </right>
      </border>
    </dxf>
    <dxf>
      <fill>
        <patternFill patternType="none">
          <bgColor indexed="65"/>
        </patternFill>
      </fill>
      <border>
        <left/>
        <top style="thin">
          <color indexed="64"/>
        </top>
      </border>
    </dxf>
    <dxf>
      <fill>
        <patternFill>
          <bgColor indexed="4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fill>
        <patternFill>
          <bgColor indexed="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/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fill>
        <patternFill>
          <bgColor rgb="FFCCFFCC"/>
        </patternFill>
      </fill>
    </dxf>
    <dxf>
      <fill>
        <patternFill>
          <bgColor theme="6" tint="0.59996337778862885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fill>
        <patternFill>
          <bgColor rgb="FFDDDDDD"/>
        </patternFill>
      </fill>
      <border>
        <left/>
        <top style="thin">
          <color indexed="64"/>
        </top>
      </border>
    </dxf>
    <dxf>
      <fill>
        <patternFill>
          <bgColor indexed="42"/>
        </patternFill>
      </fill>
      <border>
        <left style="thin">
          <color indexed="64"/>
        </left>
        <right style="thin">
          <color indexed="64"/>
        </right>
      </border>
    </dxf>
    <dxf>
      <fill>
        <patternFill>
          <bgColor indexed="43"/>
        </patternFill>
      </fill>
      <border>
        <left style="thin">
          <color indexed="64"/>
        </left>
        <right style="thin">
          <color indexed="64"/>
        </right>
      </border>
    </dxf>
    <dxf>
      <fill>
        <patternFill patternType="none">
          <bgColor indexed="65"/>
        </patternFill>
      </fill>
      <border>
        <left/>
        <top style="thin">
          <color indexed="64"/>
        </top>
      </border>
    </dxf>
    <dxf>
      <fill>
        <patternFill>
          <bgColor indexed="4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fill>
        <patternFill>
          <bgColor indexed="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/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fill>
        <patternFill>
          <bgColor rgb="FFDDDDDD"/>
        </patternFill>
      </fill>
      <border>
        <left/>
        <top style="thin">
          <color indexed="64"/>
        </top>
      </border>
    </dxf>
    <dxf>
      <fill>
        <patternFill>
          <bgColor indexed="42"/>
        </patternFill>
      </fill>
      <border>
        <left style="thin">
          <color indexed="64"/>
        </left>
        <right style="thin">
          <color indexed="64"/>
        </right>
      </border>
    </dxf>
    <dxf>
      <fill>
        <patternFill>
          <bgColor indexed="43"/>
        </patternFill>
      </fill>
      <border>
        <left style="thin">
          <color indexed="64"/>
        </left>
        <right style="thin">
          <color indexed="64"/>
        </right>
      </border>
    </dxf>
    <dxf>
      <fill>
        <patternFill patternType="none">
          <bgColor indexed="65"/>
        </patternFill>
      </fill>
      <border>
        <left/>
        <top style="thin">
          <color indexed="64"/>
        </top>
      </border>
    </dxf>
    <dxf>
      <fill>
        <patternFill>
          <bgColor indexed="4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fill>
        <patternFill>
          <bgColor indexed="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/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fill>
        <patternFill>
          <bgColor rgb="FFDDDDDD"/>
        </patternFill>
      </fill>
      <border>
        <left/>
        <top style="thin">
          <color indexed="64"/>
        </top>
      </border>
    </dxf>
    <dxf>
      <fill>
        <patternFill>
          <bgColor indexed="42"/>
        </patternFill>
      </fill>
      <border>
        <left style="thin">
          <color indexed="64"/>
        </left>
        <right style="thin">
          <color indexed="64"/>
        </right>
      </border>
    </dxf>
    <dxf>
      <fill>
        <patternFill>
          <bgColor indexed="43"/>
        </patternFill>
      </fill>
      <border>
        <left style="thin">
          <color indexed="64"/>
        </left>
        <right style="thin">
          <color indexed="64"/>
        </right>
      </border>
    </dxf>
    <dxf>
      <fill>
        <patternFill patternType="none">
          <bgColor indexed="65"/>
        </patternFill>
      </fill>
      <border>
        <left/>
        <top style="thin">
          <color indexed="64"/>
        </top>
      </border>
    </dxf>
    <dxf>
      <fill>
        <patternFill>
          <bgColor indexed="4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fill>
        <patternFill>
          <bgColor indexed="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/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fill>
        <patternFill>
          <bgColor rgb="FFDDDDDD"/>
        </patternFill>
      </fill>
      <border>
        <left/>
        <top style="thin">
          <color indexed="64"/>
        </top>
      </border>
    </dxf>
    <dxf>
      <border>
        <left/>
        <top style="thin">
          <color indexed="64"/>
        </top>
      </border>
    </dxf>
    <dxf>
      <fill>
        <patternFill>
          <bgColor rgb="FFDDDDDD"/>
        </patternFill>
      </fill>
      <border>
        <left/>
        <top style="thin">
          <color indexed="64"/>
        </top>
      </border>
    </dxf>
    <dxf>
      <fill>
        <patternFill>
          <bgColor indexed="42"/>
        </patternFill>
      </fill>
      <border>
        <left style="thin">
          <color indexed="64"/>
        </left>
        <right style="thin">
          <color indexed="64"/>
        </right>
      </border>
    </dxf>
    <dxf>
      <fill>
        <patternFill>
          <bgColor indexed="43"/>
        </patternFill>
      </fill>
      <border>
        <left style="thin">
          <color indexed="64"/>
        </left>
        <right style="thin">
          <color indexed="64"/>
        </right>
      </border>
    </dxf>
    <dxf>
      <fill>
        <patternFill patternType="none">
          <bgColor indexed="65"/>
        </patternFill>
      </fill>
      <border>
        <left/>
        <top style="thin">
          <color indexed="64"/>
        </top>
      </border>
    </dxf>
    <dxf>
      <fill>
        <patternFill>
          <bgColor indexed="4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fill>
        <patternFill>
          <bgColor indexed="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/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fill>
        <patternFill>
          <bgColor rgb="FFCCFFCC"/>
        </patternFill>
      </fill>
    </dxf>
    <dxf>
      <fill>
        <patternFill>
          <bgColor theme="6" tint="0.59996337778862885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rgb="FFDDDDDD"/>
        </patternFill>
      </fill>
      <border>
        <left/>
        <top style="thin">
          <color indexed="64"/>
        </top>
      </border>
    </dxf>
    <dxf>
      <fill>
        <patternFill>
          <bgColor indexed="42"/>
        </patternFill>
      </fill>
      <border>
        <left style="thin">
          <color indexed="64"/>
        </left>
        <right style="thin">
          <color indexed="64"/>
        </right>
      </border>
    </dxf>
    <dxf>
      <fill>
        <patternFill>
          <bgColor indexed="43"/>
        </patternFill>
      </fill>
      <border>
        <left style="thin">
          <color indexed="64"/>
        </left>
        <right style="thin">
          <color indexed="64"/>
        </right>
      </border>
    </dxf>
    <dxf>
      <fill>
        <patternFill patternType="none">
          <bgColor indexed="65"/>
        </patternFill>
      </fill>
      <border>
        <left/>
        <top style="thin">
          <color indexed="64"/>
        </top>
      </border>
    </dxf>
    <dxf>
      <fill>
        <patternFill>
          <bgColor indexed="4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fill>
        <patternFill>
          <bgColor indexed="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/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fill>
        <patternFill>
          <bgColor rgb="FFDDDDDD"/>
        </patternFill>
      </fill>
      <border>
        <left/>
        <top style="thin">
          <color indexed="64"/>
        </top>
      </border>
    </dxf>
    <dxf>
      <fill>
        <patternFill>
          <bgColor indexed="42"/>
        </patternFill>
      </fill>
      <border>
        <left style="thin">
          <color indexed="64"/>
        </left>
        <right style="thin">
          <color indexed="64"/>
        </right>
      </border>
    </dxf>
    <dxf>
      <fill>
        <patternFill>
          <bgColor indexed="43"/>
        </patternFill>
      </fill>
      <border>
        <left style="thin">
          <color indexed="64"/>
        </left>
        <right style="thin">
          <color indexed="64"/>
        </right>
      </border>
    </dxf>
    <dxf>
      <fill>
        <patternFill patternType="none">
          <bgColor indexed="65"/>
        </patternFill>
      </fill>
      <border>
        <left/>
        <top style="thin">
          <color indexed="64"/>
        </top>
      </border>
    </dxf>
    <dxf>
      <fill>
        <patternFill>
          <bgColor indexed="4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fill>
        <patternFill>
          <bgColor indexed="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/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fill>
        <patternFill>
          <bgColor rgb="FFDDDDDD"/>
        </patternFill>
      </fill>
      <border>
        <left/>
        <top style="thin">
          <color indexed="64"/>
        </top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fill>
        <patternFill>
          <bgColor indexed="42"/>
        </patternFill>
      </fill>
      <border>
        <left style="thin">
          <color indexed="64"/>
        </left>
        <right style="thin">
          <color indexed="64"/>
        </right>
      </border>
    </dxf>
    <dxf>
      <fill>
        <patternFill>
          <bgColor indexed="43"/>
        </patternFill>
      </fill>
      <border>
        <left style="thin">
          <color indexed="64"/>
        </left>
        <right style="thin">
          <color indexed="64"/>
        </right>
      </border>
    </dxf>
    <dxf>
      <fill>
        <patternFill patternType="none">
          <bgColor indexed="65"/>
        </patternFill>
      </fill>
      <border>
        <left/>
        <top style="thin">
          <color indexed="64"/>
        </top>
      </border>
    </dxf>
    <dxf>
      <fill>
        <patternFill>
          <bgColor indexed="4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fill>
        <patternFill>
          <bgColor indexed="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/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fill>
        <patternFill>
          <bgColor rgb="FFDDDDDD"/>
        </patternFill>
      </fill>
      <border>
        <left/>
        <top style="thin">
          <color indexed="64"/>
        </top>
      </border>
    </dxf>
    <dxf>
      <fill>
        <patternFill>
          <bgColor indexed="42"/>
        </patternFill>
      </fill>
      <border>
        <left style="thin">
          <color indexed="64"/>
        </left>
        <right style="thin">
          <color indexed="64"/>
        </right>
      </border>
    </dxf>
    <dxf>
      <fill>
        <patternFill>
          <bgColor indexed="43"/>
        </patternFill>
      </fill>
      <border>
        <left style="thin">
          <color indexed="64"/>
        </left>
        <right style="thin">
          <color indexed="64"/>
        </right>
      </border>
    </dxf>
    <dxf>
      <fill>
        <patternFill patternType="none">
          <bgColor indexed="65"/>
        </patternFill>
      </fill>
      <border>
        <left/>
        <top style="thin">
          <color indexed="64"/>
        </top>
      </border>
    </dxf>
    <dxf>
      <fill>
        <patternFill>
          <bgColor indexed="4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fill>
        <patternFill>
          <bgColor indexed="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/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fill>
        <patternFill>
          <bgColor rgb="FFDDDDDD"/>
        </patternFill>
      </fill>
      <border>
        <left/>
        <top style="thin">
          <color indexed="64"/>
        </top>
      </border>
    </dxf>
    <dxf>
      <border>
        <left style="thin">
          <color auto="1"/>
        </left>
        <vertical/>
        <horizontal/>
      </border>
    </dxf>
    <dxf>
      <fill>
        <patternFill>
          <bgColor rgb="FFCCFFCC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rgb="FFCCFFCC"/>
        </patternFill>
      </fill>
    </dxf>
    <dxf>
      <border>
        <top style="thin">
          <color auto="1"/>
        </top>
        <vertical/>
        <horizontal/>
      </border>
    </dxf>
    <dxf>
      <border>
        <left style="thin">
          <color auto="1"/>
        </left>
        <top style="thin">
          <color auto="1"/>
        </top>
        <vertical/>
        <horizontal/>
      </border>
    </dxf>
    <dxf>
      <fill>
        <patternFill>
          <bgColor theme="8" tint="0.39994506668294322"/>
        </patternFill>
      </fill>
      <border>
        <top style="thin">
          <color auto="1"/>
        </top>
        <vertical/>
        <horizontal/>
      </border>
    </dxf>
    <dxf>
      <fill>
        <patternFill>
          <bgColor theme="8" tint="0.39994506668294322"/>
        </patternFill>
      </fill>
      <border>
        <left style="thin">
          <color auto="1"/>
        </left>
        <top style="thin">
          <color auto="1"/>
        </top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top style="thin">
          <color auto="1"/>
        </top>
        <vertical/>
        <horizontal/>
      </border>
    </dxf>
    <dxf>
      <border>
        <left style="thin">
          <color auto="1"/>
        </left>
        <top style="thin">
          <color auto="1"/>
        </top>
        <vertical/>
        <horizontal/>
      </border>
    </dxf>
    <dxf>
      <fill>
        <patternFill>
          <bgColor theme="8" tint="0.39994506668294322"/>
        </patternFill>
      </fill>
      <border>
        <top style="thin">
          <color auto="1"/>
        </top>
        <vertical/>
        <horizontal/>
      </border>
    </dxf>
    <dxf>
      <fill>
        <patternFill>
          <bgColor theme="8" tint="0.39994506668294322"/>
        </patternFill>
      </fill>
      <border>
        <left style="thin">
          <color auto="1"/>
        </left>
        <top style="thin">
          <color auto="1"/>
        </top>
        <vertical/>
        <horizontal/>
      </border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color indexed="8"/>
      </font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  <border>
        <left style="thin">
          <color indexed="64"/>
        </left>
        <right style="thin">
          <color indexed="64"/>
        </right>
      </border>
    </dxf>
    <dxf>
      <fill>
        <patternFill>
          <bgColor indexed="43"/>
        </patternFill>
      </fill>
      <border>
        <left style="thin">
          <color indexed="64"/>
        </left>
        <right style="thin">
          <color indexed="64"/>
        </right>
      </border>
    </dxf>
    <dxf>
      <fill>
        <patternFill patternType="none">
          <bgColor indexed="65"/>
        </patternFill>
      </fill>
      <border>
        <left/>
        <top style="thin">
          <color indexed="64"/>
        </top>
      </border>
    </dxf>
    <dxf>
      <fill>
        <patternFill>
          <bgColor indexed="4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fill>
        <patternFill>
          <bgColor indexed="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/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DDDDDD"/>
        </patternFill>
      </fill>
      <border>
        <left/>
        <top style="thin">
          <color indexed="64"/>
        </top>
      </border>
    </dxf>
  </dxfs>
  <tableStyles count="0" defaultTableStyle="TableStyleMedium9" defaultPivotStyle="PivotStyleLight16"/>
  <colors>
    <mruColors>
      <color rgb="FFFF5050"/>
      <color rgb="FFCCFFCC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_file\&#12503;&#12525;&#12472;&#12455;&#12463;&#12488;\TEMP\&#65315;&#65359;&#65360;&#65369;&#21477;&#23450;&#32681;&#26360;\%20%20%20%20%20%200102052111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      010205211105"/>
      <sheetName val="#REF"/>
      <sheetName val="PR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outlinePr summaryBelow="0" summaryRight="0"/>
    <pageSetUpPr fitToPage="1"/>
  </sheetPr>
  <dimension ref="A1:AJ54"/>
  <sheetViews>
    <sheetView tabSelected="1" topLeftCell="D1" zoomScaleNormal="100" workbookViewId="0">
      <pane xSplit="11" ySplit="6" topLeftCell="O18" activePane="bottomRight" state="frozen"/>
      <selection activeCell="D1" sqref="D1"/>
      <selection pane="topRight" activeCell="O1" sqref="O1"/>
      <selection pane="bottomLeft" activeCell="D7" sqref="D7"/>
      <selection pane="bottomRight" activeCell="H25" sqref="H25"/>
    </sheetView>
  </sheetViews>
  <sheetFormatPr defaultRowHeight="13.2"/>
  <cols>
    <col min="1" max="1" width="7.109375" style="5" hidden="1" customWidth="1"/>
    <col min="2" max="2" width="7.44140625" style="5" hidden="1" customWidth="1"/>
    <col min="3" max="3" width="16.77734375" style="5" hidden="1" customWidth="1"/>
    <col min="4" max="7" width="2.44140625" style="4" customWidth="1"/>
    <col min="8" max="8" width="35" style="5" customWidth="1"/>
    <col min="9" max="9" width="3.21875" style="5" customWidth="1"/>
    <col min="10" max="10" width="6.21875" style="44" customWidth="1"/>
    <col min="11" max="11" width="6.21875" style="5" customWidth="1"/>
    <col min="12" max="12" width="10.88671875" style="11" customWidth="1"/>
    <col min="13" max="13" width="0.44140625" style="5" customWidth="1"/>
    <col min="14" max="14" width="4.33203125" style="5" customWidth="1"/>
    <col min="15" max="30" width="3.77734375" style="5" customWidth="1"/>
    <col min="31" max="31" width="0.6640625" customWidth="1"/>
    <col min="32" max="34" width="6.44140625" customWidth="1"/>
    <col min="35" max="35" width="6.33203125" customWidth="1"/>
    <col min="36" max="36" width="16" customWidth="1"/>
    <col min="37" max="37" width="5.6640625" customWidth="1"/>
  </cols>
  <sheetData>
    <row r="1" spans="1:36" s="3" customFormat="1" ht="16.5" customHeight="1">
      <c r="A1" s="13" t="s">
        <v>5</v>
      </c>
      <c r="B1" s="13"/>
      <c r="C1" s="13"/>
      <c r="D1" s="1" t="s">
        <v>13</v>
      </c>
      <c r="E1" s="1"/>
      <c r="F1" s="1"/>
      <c r="G1" s="1"/>
      <c r="H1" s="2"/>
      <c r="I1" s="2"/>
      <c r="J1" s="42"/>
      <c r="K1" s="2"/>
      <c r="L1" s="10"/>
      <c r="M1" s="2"/>
      <c r="N1" s="3" t="s">
        <v>15</v>
      </c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J1" s="17" t="s">
        <v>12</v>
      </c>
    </row>
    <row r="2" spans="1:36" ht="11.25" customHeight="1">
      <c r="C2" s="69">
        <v>1</v>
      </c>
      <c r="D2" s="80" t="s">
        <v>4</v>
      </c>
      <c r="E2" s="81"/>
      <c r="F2" s="81"/>
      <c r="G2" s="81"/>
      <c r="H2" s="81"/>
      <c r="I2" s="82"/>
      <c r="J2" s="92" t="s">
        <v>9</v>
      </c>
      <c r="K2" s="94" t="s">
        <v>10</v>
      </c>
      <c r="L2" s="89" t="s">
        <v>6</v>
      </c>
      <c r="N2" s="14" t="s">
        <v>3</v>
      </c>
      <c r="O2" s="61"/>
      <c r="P2" s="61" t="s">
        <v>18</v>
      </c>
      <c r="Q2" s="63"/>
      <c r="R2" s="63"/>
      <c r="S2" s="63"/>
      <c r="T2" s="63"/>
      <c r="U2" s="63"/>
      <c r="V2" s="63"/>
      <c r="W2" s="64"/>
      <c r="X2" s="64"/>
      <c r="Y2" s="64"/>
      <c r="Z2" s="64"/>
      <c r="AA2" s="64"/>
      <c r="AB2" s="64"/>
      <c r="AC2" s="64"/>
      <c r="AD2" s="64"/>
      <c r="AE2" s="7"/>
      <c r="AF2" s="70" t="s">
        <v>7</v>
      </c>
      <c r="AG2" s="71"/>
      <c r="AH2" s="72"/>
      <c r="AI2" s="72"/>
      <c r="AJ2" s="73"/>
    </row>
    <row r="3" spans="1:36" ht="11.25" customHeight="1">
      <c r="B3" s="5">
        <v>999</v>
      </c>
      <c r="C3" s="69">
        <v>1</v>
      </c>
      <c r="D3" s="83"/>
      <c r="E3" s="84"/>
      <c r="F3" s="84"/>
      <c r="G3" s="84"/>
      <c r="H3" s="84"/>
      <c r="I3" s="85"/>
      <c r="J3" s="93"/>
      <c r="K3" s="95"/>
      <c r="L3" s="90"/>
      <c r="N3" s="15" t="s">
        <v>2</v>
      </c>
      <c r="O3" s="61">
        <f>MONTH(O4)</f>
        <v>12</v>
      </c>
      <c r="P3" s="61">
        <f ca="1">IF(MONTH(P4)=MONTH(OFFSET(P4,0,-1,1,1)),"",MONTH(P4))</f>
        <v>1</v>
      </c>
      <c r="Q3" s="61">
        <f t="shared" ref="Q3:AD3" ca="1" si="0">IF(MONTH(Q4)=MONTH(OFFSET(Q4,0,-1,1,1)),"",MONTH(Q4))</f>
        <v>2</v>
      </c>
      <c r="R3" s="61">
        <f t="shared" ca="1" si="0"/>
        <v>3</v>
      </c>
      <c r="S3" s="61">
        <f t="shared" ca="1" si="0"/>
        <v>4</v>
      </c>
      <c r="T3" s="61">
        <f t="shared" ref="T3" ca="1" si="1">IF(MONTH(T4)=MONTH(OFFSET(T4,0,-1,1,1)),"",MONTH(T4))</f>
        <v>5</v>
      </c>
      <c r="U3" s="61">
        <f t="shared" ref="U3" ca="1" si="2">IF(MONTH(U4)=MONTH(OFFSET(U4,0,-1,1,1)),"",MONTH(U4))</f>
        <v>6</v>
      </c>
      <c r="V3" s="61">
        <f t="shared" ref="V3" ca="1" si="3">IF(MONTH(V4)=MONTH(OFFSET(V4,0,-1,1,1)),"",MONTH(V4))</f>
        <v>7</v>
      </c>
      <c r="W3" s="62">
        <f t="shared" ca="1" si="0"/>
        <v>8</v>
      </c>
      <c r="X3" s="62">
        <f t="shared" ca="1" si="0"/>
        <v>9</v>
      </c>
      <c r="Y3" s="62">
        <f t="shared" ca="1" si="0"/>
        <v>10</v>
      </c>
      <c r="Z3" s="62">
        <f t="shared" ca="1" si="0"/>
        <v>11</v>
      </c>
      <c r="AA3" s="62">
        <f t="shared" ca="1" si="0"/>
        <v>12</v>
      </c>
      <c r="AB3" s="62">
        <f t="shared" ca="1" si="0"/>
        <v>1</v>
      </c>
      <c r="AC3" s="62">
        <f t="shared" ca="1" si="0"/>
        <v>2</v>
      </c>
      <c r="AD3" s="62">
        <f t="shared" ca="1" si="0"/>
        <v>3</v>
      </c>
      <c r="AE3" s="7"/>
      <c r="AF3" s="74"/>
      <c r="AG3" s="75"/>
      <c r="AH3" s="75"/>
      <c r="AI3" s="75"/>
      <c r="AJ3" s="76"/>
    </row>
    <row r="4" spans="1:36" ht="11.25" customHeight="1">
      <c r="A4" s="5" t="s">
        <v>0</v>
      </c>
      <c r="B4" s="5" t="s">
        <v>1</v>
      </c>
      <c r="C4" s="51">
        <v>40</v>
      </c>
      <c r="D4" s="83"/>
      <c r="E4" s="84"/>
      <c r="F4" s="84"/>
      <c r="G4" s="84"/>
      <c r="H4" s="84"/>
      <c r="I4" s="85"/>
      <c r="J4" s="93"/>
      <c r="K4" s="95"/>
      <c r="L4" s="90"/>
      <c r="N4" s="37" t="s">
        <v>14</v>
      </c>
      <c r="O4" s="50">
        <v>44531</v>
      </c>
      <c r="P4" s="59">
        <f ca="1">EOMONTH(OFFSET(P4,0,-1,1,1),0)+1</f>
        <v>44562</v>
      </c>
      <c r="Q4" s="59">
        <f t="shared" ref="Q4:AD4" ca="1" si="4">EOMONTH(OFFSET(Q4,0,-1,1,1),0)+1</f>
        <v>44593</v>
      </c>
      <c r="R4" s="59">
        <f t="shared" ca="1" si="4"/>
        <v>44621</v>
      </c>
      <c r="S4" s="59">
        <f t="shared" ca="1" si="4"/>
        <v>44652</v>
      </c>
      <c r="T4" s="59">
        <f t="shared" ca="1" si="4"/>
        <v>44682</v>
      </c>
      <c r="U4" s="59">
        <f t="shared" ca="1" si="4"/>
        <v>44713</v>
      </c>
      <c r="V4" s="59">
        <f t="shared" ca="1" si="4"/>
        <v>44743</v>
      </c>
      <c r="W4" s="60">
        <f t="shared" ca="1" si="4"/>
        <v>44774</v>
      </c>
      <c r="X4" s="60">
        <f t="shared" ca="1" si="4"/>
        <v>44805</v>
      </c>
      <c r="Y4" s="60">
        <f t="shared" ca="1" si="4"/>
        <v>44835</v>
      </c>
      <c r="Z4" s="60">
        <f t="shared" ca="1" si="4"/>
        <v>44866</v>
      </c>
      <c r="AA4" s="60">
        <f t="shared" ca="1" si="4"/>
        <v>44896</v>
      </c>
      <c r="AB4" s="60">
        <f t="shared" ca="1" si="4"/>
        <v>44927</v>
      </c>
      <c r="AC4" s="60">
        <f t="shared" ca="1" si="4"/>
        <v>44958</v>
      </c>
      <c r="AD4" s="60">
        <f t="shared" ca="1" si="4"/>
        <v>44986</v>
      </c>
      <c r="AE4" s="7"/>
      <c r="AF4" s="74"/>
      <c r="AG4" s="75"/>
      <c r="AH4" s="75"/>
      <c r="AI4" s="75"/>
      <c r="AJ4" s="76"/>
    </row>
    <row r="5" spans="1:36" ht="11.25" customHeight="1">
      <c r="C5" s="5">
        <v>160</v>
      </c>
      <c r="D5" s="86"/>
      <c r="E5" s="87"/>
      <c r="F5" s="87"/>
      <c r="G5" s="87"/>
      <c r="H5" s="87"/>
      <c r="I5" s="88"/>
      <c r="J5" s="43" t="s">
        <v>11</v>
      </c>
      <c r="K5" s="48" t="s">
        <v>16</v>
      </c>
      <c r="L5" s="91"/>
      <c r="N5" s="20" t="str">
        <f>IF(SUM(N6:N38)=0,"集計",SUM(N6:N38))</f>
        <v>集計</v>
      </c>
      <c r="O5" s="19">
        <f t="shared" ref="O5:AD5" si="5">SUM(O6:O38)</f>
        <v>0</v>
      </c>
      <c r="P5" s="19">
        <f t="shared" si="5"/>
        <v>0</v>
      </c>
      <c r="Q5" s="19">
        <f t="shared" si="5"/>
        <v>0</v>
      </c>
      <c r="R5" s="19">
        <f t="shared" si="5"/>
        <v>0</v>
      </c>
      <c r="S5" s="19">
        <f t="shared" si="5"/>
        <v>0</v>
      </c>
      <c r="T5" s="19">
        <f t="shared" si="5"/>
        <v>0</v>
      </c>
      <c r="U5" s="19">
        <f t="shared" si="5"/>
        <v>0</v>
      </c>
      <c r="V5" s="19">
        <f t="shared" si="5"/>
        <v>0</v>
      </c>
      <c r="W5" s="19">
        <f t="shared" si="5"/>
        <v>0</v>
      </c>
      <c r="X5" s="19">
        <f t="shared" si="5"/>
        <v>0</v>
      </c>
      <c r="Y5" s="19">
        <f t="shared" si="5"/>
        <v>0</v>
      </c>
      <c r="Z5" s="19">
        <f t="shared" si="5"/>
        <v>0</v>
      </c>
      <c r="AA5" s="19">
        <f t="shared" si="5"/>
        <v>0</v>
      </c>
      <c r="AB5" s="19">
        <f t="shared" si="5"/>
        <v>0</v>
      </c>
      <c r="AC5" s="19">
        <f t="shared" si="5"/>
        <v>0</v>
      </c>
      <c r="AD5" s="19">
        <f t="shared" si="5"/>
        <v>0</v>
      </c>
      <c r="AE5" s="7"/>
      <c r="AF5" s="77"/>
      <c r="AG5" s="78"/>
      <c r="AH5" s="78"/>
      <c r="AI5" s="78"/>
      <c r="AJ5" s="79"/>
    </row>
    <row r="6" spans="1:36" ht="9.75" customHeight="1">
      <c r="G6" s="16"/>
      <c r="N6" s="21"/>
      <c r="O6" s="23"/>
      <c r="P6" s="24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</row>
    <row r="7" spans="1:36">
      <c r="A7" s="8">
        <f t="shared" ref="A7:A29" ca="1" si="6">IF(D7&lt;&gt;"",
   1000,
   IF(E7&lt;&gt;"",
     1100,
     IF(F7&lt;&gt;"",
       INT(OFFSET(A7,-1,0,1,1)/100)*100+10,
       IF(G7&lt;&gt;"",
         INT(OFFSET(A7,-1,0,1,1)/10)*10+1,
         INT(OFFSET(A7,-1,0,1,1))+0.1
         )
       )
     )
   )</f>
        <v>1000</v>
      </c>
      <c r="B7" s="8">
        <f t="shared" ref="B7:B29" si="7">IF(D7&lt;&gt;"",1,
IF(E7&lt;&gt;"",2,
IF(F7&lt;&gt;"",3,
IF(G7&lt;&gt;"",4,""))))</f>
        <v>1</v>
      </c>
      <c r="C7" s="8">
        <f t="shared" ref="C7:C29" ca="1" si="8">MIN(IF(B7&gt;=1,IF(ISERROR(MATCH(1,OFFSET(B7,1,0,max行,1),0)),max行,MATCH(1,OFFSET(B7,1,0,max行,1),0)),max行),
IF(B7&gt;=2,IF(ISERROR(MATCH(2,OFFSET(B7,1,0,max行,1),0)),max行,MATCH(2,OFFSET(B7,1,0,max行,1),0)),max行),
IF(B7&gt;=3,IF(ISERROR(MATCH(3,OFFSET(B7,1,0,max行,1),0)),max行,MATCH(3,OFFSET(B7,1,0,max行,1),0)),max行),
IF(B7&gt;=4,IF(ISERROR(MATCH(4,OFFSET(B7,1,0,max行,1),0)),max行,MATCH(4,OFFSET(B7,1,0,max行,1),0)),max行))</f>
        <v>7</v>
      </c>
      <c r="D7" s="27" t="s">
        <v>17</v>
      </c>
      <c r="E7" s="25"/>
      <c r="F7" s="25"/>
      <c r="G7" s="25"/>
      <c r="H7" s="57"/>
      <c r="I7" s="22"/>
      <c r="J7" s="45">
        <f t="shared" ref="J7:J29" ca="1" si="9">IF(B7="","",ROUND(SUM(OFFSET(K7,0,0,C7,1))/分類集計単位,1))</f>
        <v>0</v>
      </c>
      <c r="K7" s="38" t="str">
        <f t="shared" ref="K7:K37" si="10">IF(B7&lt;&gt;"","",SUM(M7:AE7)/時間・日・週)</f>
        <v/>
      </c>
      <c r="L7" s="26"/>
      <c r="M7" s="9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7"/>
      <c r="AF7" s="32"/>
      <c r="AG7" s="21"/>
      <c r="AH7" s="21"/>
      <c r="AI7" s="21"/>
      <c r="AJ7" s="33"/>
    </row>
    <row r="8" spans="1:36" ht="14.4" customHeight="1">
      <c r="A8" s="8">
        <f t="shared" ca="1" si="6"/>
        <v>1100</v>
      </c>
      <c r="B8" s="8">
        <f t="shared" si="7"/>
        <v>2</v>
      </c>
      <c r="C8" s="8">
        <f t="shared" ca="1" si="8"/>
        <v>3</v>
      </c>
      <c r="D8" s="27"/>
      <c r="E8" s="25" t="s">
        <v>25</v>
      </c>
      <c r="F8" s="25"/>
      <c r="G8" s="25"/>
      <c r="H8" s="57"/>
      <c r="I8" s="22"/>
      <c r="J8" s="45">
        <f t="shared" ca="1" si="9"/>
        <v>0</v>
      </c>
      <c r="K8" s="38" t="str">
        <f t="shared" si="10"/>
        <v/>
      </c>
      <c r="L8" s="26"/>
      <c r="M8" s="9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7"/>
      <c r="AF8" s="32"/>
      <c r="AG8" s="21"/>
      <c r="AH8" s="21"/>
      <c r="AI8" s="21"/>
      <c r="AJ8" s="33"/>
    </row>
    <row r="9" spans="1:36" ht="14.4" customHeight="1">
      <c r="A9" s="8">
        <f t="shared" ref="A9:A17" ca="1" si="11">IF(D9&lt;&gt;"",
   1000,
   IF(E9&lt;&gt;"",
     1100,
     IF(F9&lt;&gt;"",
       INT(OFFSET(A9,-1,0,1,1)/100)*100+10,
       IF(G9&lt;&gt;"",
         INT(OFFSET(A9,-1,0,1,1)/10)*10+1,
         INT(OFFSET(A9,-1,0,1,1))+0.1
         )
       )
     )
   )</f>
        <v>1100.0999999999999</v>
      </c>
      <c r="B9" s="8" t="str">
        <f t="shared" ref="B9:B17" si="12">IF(D9&lt;&gt;"",1,
IF(E9&lt;&gt;"",2,
IF(F9&lt;&gt;"",3,
IF(G9&lt;&gt;"",4,""))))</f>
        <v/>
      </c>
      <c r="C9" s="8">
        <f t="shared" ref="C9:C17" ca="1" si="13">MIN(IF(B9&gt;=1,IF(ISERROR(MATCH(1,OFFSET(B9,1,0,max行,1),0)),max行,MATCH(1,OFFSET(B9,1,0,max行,1),0)),max行),
IF(B9&gt;=2,IF(ISERROR(MATCH(2,OFFSET(B9,1,0,max行,1),0)),max行,MATCH(2,OFFSET(B9,1,0,max行,1),0)),max行),
IF(B9&gt;=3,IF(ISERROR(MATCH(3,OFFSET(B9,1,0,max行,1),0)),max行,MATCH(3,OFFSET(B9,1,0,max行,1),0)),max行),
IF(B9&gt;=4,IF(ISERROR(MATCH(4,OFFSET(B9,1,0,max行,1),0)),max行,MATCH(4,OFFSET(B9,1,0,max行,1),0)),max行))</f>
        <v>2</v>
      </c>
      <c r="D9" s="27"/>
      <c r="E9" s="25"/>
      <c r="F9" s="25"/>
      <c r="G9" s="25"/>
      <c r="H9" s="57"/>
      <c r="I9" s="22"/>
      <c r="J9" s="45" t="str">
        <f t="shared" ref="J9:J17" ca="1" si="14">IF(B9="","",ROUND(SUM(OFFSET(K9,0,0,C9,1))/分類集計単位,1))</f>
        <v/>
      </c>
      <c r="K9" s="38">
        <f t="shared" si="10"/>
        <v>0</v>
      </c>
      <c r="L9" s="26"/>
      <c r="M9" s="9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7"/>
      <c r="AF9" s="32"/>
      <c r="AG9" s="21"/>
      <c r="AH9" s="21"/>
      <c r="AI9" s="21"/>
      <c r="AJ9" s="33"/>
    </row>
    <row r="10" spans="1:36" ht="14.4" customHeight="1">
      <c r="A10" s="8">
        <f t="shared" ca="1" si="11"/>
        <v>1100.0999999999999</v>
      </c>
      <c r="B10" s="8" t="str">
        <f t="shared" si="12"/>
        <v/>
      </c>
      <c r="C10" s="8">
        <f t="shared" ca="1" si="13"/>
        <v>1</v>
      </c>
      <c r="D10" s="27"/>
      <c r="E10" s="25"/>
      <c r="F10" s="25"/>
      <c r="G10" s="25"/>
      <c r="H10" s="57"/>
      <c r="I10" s="22"/>
      <c r="J10" s="45" t="str">
        <f t="shared" ca="1" si="14"/>
        <v/>
      </c>
      <c r="K10" s="38">
        <f t="shared" si="10"/>
        <v>0</v>
      </c>
      <c r="L10" s="26"/>
      <c r="M10" s="9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7"/>
      <c r="AF10" s="32"/>
      <c r="AG10" s="21"/>
      <c r="AH10" s="21"/>
      <c r="AI10" s="21"/>
      <c r="AJ10" s="33"/>
    </row>
    <row r="11" spans="1:36" ht="14.4" customHeight="1">
      <c r="A11" s="8">
        <f t="shared" ca="1" si="11"/>
        <v>1100</v>
      </c>
      <c r="B11" s="8">
        <f t="shared" si="12"/>
        <v>2</v>
      </c>
      <c r="C11" s="8">
        <f t="shared" ca="1" si="13"/>
        <v>3</v>
      </c>
      <c r="D11" s="27"/>
      <c r="E11" s="25" t="s">
        <v>23</v>
      </c>
      <c r="F11" s="25"/>
      <c r="G11" s="25"/>
      <c r="H11" s="57"/>
      <c r="I11" s="22"/>
      <c r="J11" s="45">
        <f t="shared" ca="1" si="14"/>
        <v>0</v>
      </c>
      <c r="K11" s="38" t="str">
        <f t="shared" ref="K11:K12" si="15">IF(B11&lt;&gt;"","",SUM(M11:AE11)/時間・日・週)</f>
        <v/>
      </c>
      <c r="L11" s="26"/>
      <c r="M11" s="9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7"/>
      <c r="AF11" s="32"/>
      <c r="AG11" s="21"/>
      <c r="AH11" s="21"/>
      <c r="AI11" s="21"/>
      <c r="AJ11" s="33"/>
    </row>
    <row r="12" spans="1:36" ht="14.4" customHeight="1">
      <c r="A12" s="8">
        <f t="shared" ca="1" si="11"/>
        <v>1100.0999999999999</v>
      </c>
      <c r="B12" s="8" t="str">
        <f t="shared" si="12"/>
        <v/>
      </c>
      <c r="C12" s="8">
        <f t="shared" ca="1" si="13"/>
        <v>2</v>
      </c>
      <c r="D12" s="27"/>
      <c r="E12" s="25"/>
      <c r="F12" s="25"/>
      <c r="G12" s="25"/>
      <c r="H12" s="57"/>
      <c r="I12" s="22"/>
      <c r="J12" s="45" t="str">
        <f t="shared" ca="1" si="14"/>
        <v/>
      </c>
      <c r="K12" s="38">
        <f t="shared" si="15"/>
        <v>0</v>
      </c>
      <c r="L12" s="26"/>
      <c r="M12" s="9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7"/>
      <c r="AF12" s="32"/>
      <c r="AG12" s="21"/>
      <c r="AH12" s="21"/>
      <c r="AI12" s="21"/>
      <c r="AJ12" s="33"/>
    </row>
    <row r="13" spans="1:36" ht="14.4" customHeight="1">
      <c r="A13" s="8">
        <f t="shared" ref="A13:A15" ca="1" si="16">IF(D13&lt;&gt;"",
   1000,
   IF(E13&lt;&gt;"",
     1100,
     IF(F13&lt;&gt;"",
       INT(OFFSET(A13,-1,0,1,1)/100)*100+10,
       IF(G13&lt;&gt;"",
         INT(OFFSET(A13,-1,0,1,1)/10)*10+1,
         INT(OFFSET(A13,-1,0,1,1))+0.1
         )
       )
     )
   )</f>
        <v>1100.0999999999999</v>
      </c>
      <c r="B13" s="8" t="str">
        <f t="shared" ref="B13:B15" si="17">IF(D13&lt;&gt;"",1,
IF(E13&lt;&gt;"",2,
IF(F13&lt;&gt;"",3,
IF(G13&lt;&gt;"",4,""))))</f>
        <v/>
      </c>
      <c r="C13" s="8">
        <f t="shared" ref="C13:C15" ca="1" si="18">MIN(IF(B13&gt;=1,IF(ISERROR(MATCH(1,OFFSET(B13,1,0,max行,1),0)),max行,MATCH(1,OFFSET(B13,1,0,max行,1),0)),max行),
IF(B13&gt;=2,IF(ISERROR(MATCH(2,OFFSET(B13,1,0,max行,1),0)),max行,MATCH(2,OFFSET(B13,1,0,max行,1),0)),max行),
IF(B13&gt;=3,IF(ISERROR(MATCH(3,OFFSET(B13,1,0,max行,1),0)),max行,MATCH(3,OFFSET(B13,1,0,max行,1),0)),max行),
IF(B13&gt;=4,IF(ISERROR(MATCH(4,OFFSET(B13,1,0,max行,1),0)),max行,MATCH(4,OFFSET(B13,1,0,max行,1),0)),max行))</f>
        <v>1</v>
      </c>
      <c r="D13" s="27"/>
      <c r="E13" s="25"/>
      <c r="F13" s="25"/>
      <c r="G13" s="25"/>
      <c r="H13" s="57"/>
      <c r="I13" s="22"/>
      <c r="J13" s="45" t="str">
        <f t="shared" ref="J13:J15" ca="1" si="19">IF(B13="","",ROUND(SUM(OFFSET(K13,0,0,C13,1))/分類集計単位,1))</f>
        <v/>
      </c>
      <c r="K13" s="38">
        <f t="shared" si="10"/>
        <v>0</v>
      </c>
      <c r="L13" s="26"/>
      <c r="M13" s="9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7"/>
      <c r="AF13" s="32"/>
      <c r="AG13" s="21"/>
      <c r="AH13" s="21"/>
      <c r="AI13" s="21"/>
      <c r="AJ13" s="33"/>
    </row>
    <row r="14" spans="1:36" ht="14.4" customHeight="1">
      <c r="A14" s="8">
        <f t="shared" ca="1" si="16"/>
        <v>1000</v>
      </c>
      <c r="B14" s="8">
        <f t="shared" si="17"/>
        <v>1</v>
      </c>
      <c r="C14" s="8">
        <f t="shared" ca="1" si="18"/>
        <v>14</v>
      </c>
      <c r="D14" s="27" t="s">
        <v>19</v>
      </c>
      <c r="E14" s="25"/>
      <c r="F14" s="25"/>
      <c r="G14" s="25"/>
      <c r="H14" s="57"/>
      <c r="I14" s="22"/>
      <c r="J14" s="45">
        <f t="shared" ca="1" si="19"/>
        <v>0</v>
      </c>
      <c r="K14" s="38" t="str">
        <f t="shared" si="10"/>
        <v/>
      </c>
      <c r="L14" s="26"/>
      <c r="M14" s="9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7"/>
      <c r="AF14" s="32"/>
      <c r="AG14" s="21"/>
      <c r="AH14" s="21"/>
      <c r="AI14" s="21"/>
      <c r="AJ14" s="33"/>
    </row>
    <row r="15" spans="1:36" ht="14.4" customHeight="1">
      <c r="A15" s="8">
        <f t="shared" ca="1" si="16"/>
        <v>1100</v>
      </c>
      <c r="B15" s="8">
        <f t="shared" si="17"/>
        <v>2</v>
      </c>
      <c r="C15" s="8">
        <f t="shared" ca="1" si="18"/>
        <v>4</v>
      </c>
      <c r="D15" s="27"/>
      <c r="E15" s="25" t="s">
        <v>21</v>
      </c>
      <c r="F15" s="25"/>
      <c r="G15" s="25"/>
      <c r="H15" s="57"/>
      <c r="I15" s="22"/>
      <c r="J15" s="45">
        <f t="shared" ca="1" si="19"/>
        <v>0</v>
      </c>
      <c r="K15" s="38" t="str">
        <f t="shared" si="10"/>
        <v/>
      </c>
      <c r="L15" s="26"/>
      <c r="M15" s="9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7"/>
      <c r="AF15" s="32"/>
      <c r="AG15" s="21"/>
      <c r="AH15" s="21"/>
      <c r="AI15" s="21"/>
      <c r="AJ15" s="33"/>
    </row>
    <row r="16" spans="1:36" ht="14.4" customHeight="1">
      <c r="A16" s="8">
        <f t="shared" ca="1" si="11"/>
        <v>1100.0999999999999</v>
      </c>
      <c r="B16" s="8" t="str">
        <f t="shared" si="12"/>
        <v/>
      </c>
      <c r="C16" s="8">
        <f t="shared" ca="1" si="13"/>
        <v>3</v>
      </c>
      <c r="D16" s="27"/>
      <c r="E16" s="25"/>
      <c r="F16" s="25"/>
      <c r="G16" s="25"/>
      <c r="H16" s="57"/>
      <c r="I16" s="22"/>
      <c r="J16" s="45" t="str">
        <f t="shared" ca="1" si="14"/>
        <v/>
      </c>
      <c r="K16" s="38">
        <f t="shared" si="10"/>
        <v>0</v>
      </c>
      <c r="L16" s="26"/>
      <c r="M16" s="9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7"/>
      <c r="AF16" s="32"/>
      <c r="AG16" s="21"/>
      <c r="AH16" s="21"/>
      <c r="AI16" s="21"/>
      <c r="AJ16" s="33"/>
    </row>
    <row r="17" spans="1:36" ht="14.4" customHeight="1">
      <c r="A17" s="8">
        <f t="shared" ca="1" si="11"/>
        <v>1100.0999999999999</v>
      </c>
      <c r="B17" s="8" t="str">
        <f t="shared" si="12"/>
        <v/>
      </c>
      <c r="C17" s="8">
        <f t="shared" ca="1" si="13"/>
        <v>2</v>
      </c>
      <c r="D17" s="27"/>
      <c r="E17" s="25"/>
      <c r="F17" s="25"/>
      <c r="G17" s="25"/>
      <c r="H17" s="57"/>
      <c r="I17" s="22"/>
      <c r="J17" s="45" t="str">
        <f t="shared" ca="1" si="14"/>
        <v/>
      </c>
      <c r="K17" s="38">
        <f t="shared" si="10"/>
        <v>0</v>
      </c>
      <c r="L17" s="26"/>
      <c r="M17" s="9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7"/>
      <c r="AF17" s="32"/>
      <c r="AG17" s="21"/>
      <c r="AH17" s="21"/>
      <c r="AI17" s="21"/>
      <c r="AJ17" s="33"/>
    </row>
    <row r="18" spans="1:36" ht="14.4" customHeight="1">
      <c r="A18" s="8">
        <f t="shared" ca="1" si="6"/>
        <v>1100.0999999999999</v>
      </c>
      <c r="B18" s="8" t="str">
        <f t="shared" si="7"/>
        <v/>
      </c>
      <c r="C18" s="8">
        <f t="shared" ca="1" si="8"/>
        <v>1</v>
      </c>
      <c r="D18" s="27"/>
      <c r="E18" s="25"/>
      <c r="F18" s="25"/>
      <c r="G18" s="25"/>
      <c r="H18" s="57"/>
      <c r="I18" s="22"/>
      <c r="J18" s="45" t="str">
        <f t="shared" ca="1" si="9"/>
        <v/>
      </c>
      <c r="K18" s="38">
        <f t="shared" si="10"/>
        <v>0</v>
      </c>
      <c r="L18" s="26"/>
      <c r="M18" s="9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7"/>
      <c r="AF18" s="32"/>
      <c r="AG18" s="21"/>
      <c r="AH18" s="21"/>
      <c r="AI18" s="21"/>
      <c r="AJ18" s="33"/>
    </row>
    <row r="19" spans="1:36" ht="14.4" customHeight="1">
      <c r="A19" s="8">
        <f t="shared" ref="A19:A20" ca="1" si="20">IF(D19&lt;&gt;"",
   1000,
   IF(E19&lt;&gt;"",
     1100,
     IF(F19&lt;&gt;"",
       INT(OFFSET(A19,-1,0,1,1)/100)*100+10,
       IF(G19&lt;&gt;"",
         INT(OFFSET(A19,-1,0,1,1)/10)*10+1,
         INT(OFFSET(A19,-1,0,1,1))+0.1
         )
       )
     )
   )</f>
        <v>1100</v>
      </c>
      <c r="B19" s="8">
        <f t="shared" ref="B19:B20" si="21">IF(D19&lt;&gt;"",1,
IF(E19&lt;&gt;"",2,
IF(F19&lt;&gt;"",3,
IF(G19&lt;&gt;"",4,""))))</f>
        <v>2</v>
      </c>
      <c r="C19" s="8">
        <f t="shared" ref="C19:C20" ca="1" si="22">MIN(IF(B19&gt;=1,IF(ISERROR(MATCH(1,OFFSET(B19,1,0,max行,1),0)),max行,MATCH(1,OFFSET(B19,1,0,max行,1),0)),max行),
IF(B19&gt;=2,IF(ISERROR(MATCH(2,OFFSET(B19,1,0,max行,1),0)),max行,MATCH(2,OFFSET(B19,1,0,max行,1),0)),max行),
IF(B19&gt;=3,IF(ISERROR(MATCH(3,OFFSET(B19,1,0,max行,1),0)),max行,MATCH(3,OFFSET(B19,1,0,max行,1),0)),max行),
IF(B19&gt;=4,IF(ISERROR(MATCH(4,OFFSET(B19,1,0,max行,1),0)),max行,MATCH(4,OFFSET(B19,1,0,max行,1),0)),max行))</f>
        <v>5</v>
      </c>
      <c r="D19" s="27"/>
      <c r="E19" s="25" t="s">
        <v>20</v>
      </c>
      <c r="F19" s="25"/>
      <c r="G19" s="25"/>
      <c r="H19" s="57"/>
      <c r="I19" s="22"/>
      <c r="J19" s="45">
        <f t="shared" ref="J19:J20" ca="1" si="23">IF(B19="","",ROUND(SUM(OFFSET(K19,0,0,C19,1))/分類集計単位,1))</f>
        <v>0</v>
      </c>
      <c r="K19" s="38" t="str">
        <f t="shared" si="10"/>
        <v/>
      </c>
      <c r="L19" s="26"/>
      <c r="M19" s="9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7"/>
      <c r="AF19" s="32"/>
      <c r="AG19" s="21"/>
      <c r="AH19" s="21"/>
      <c r="AI19" s="21"/>
      <c r="AJ19" s="33"/>
    </row>
    <row r="20" spans="1:36" ht="14.4" customHeight="1">
      <c r="A20" s="8">
        <f t="shared" ca="1" si="20"/>
        <v>1100.0999999999999</v>
      </c>
      <c r="B20" s="8" t="str">
        <f t="shared" si="21"/>
        <v/>
      </c>
      <c r="C20" s="8">
        <f t="shared" ca="1" si="22"/>
        <v>4</v>
      </c>
      <c r="D20" s="27"/>
      <c r="E20" s="25"/>
      <c r="F20" s="25"/>
      <c r="G20" s="25"/>
      <c r="H20" s="57"/>
      <c r="I20" s="22"/>
      <c r="J20" s="45" t="str">
        <f t="shared" ca="1" si="23"/>
        <v/>
      </c>
      <c r="K20" s="38">
        <f t="shared" si="10"/>
        <v>0</v>
      </c>
      <c r="L20" s="26"/>
      <c r="M20" s="9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7"/>
      <c r="AF20" s="32"/>
      <c r="AG20" s="21"/>
      <c r="AH20" s="21"/>
      <c r="AI20" s="21"/>
      <c r="AJ20" s="33"/>
    </row>
    <row r="21" spans="1:36" ht="14.4" customHeight="1">
      <c r="A21" s="8">
        <f t="shared" ca="1" si="6"/>
        <v>1100.0999999999999</v>
      </c>
      <c r="B21" s="8" t="str">
        <f t="shared" si="7"/>
        <v/>
      </c>
      <c r="C21" s="8">
        <f t="shared" ca="1" si="8"/>
        <v>3</v>
      </c>
      <c r="D21" s="27"/>
      <c r="E21" s="25"/>
      <c r="F21" s="25"/>
      <c r="G21" s="25"/>
      <c r="H21" s="57"/>
      <c r="I21" s="22"/>
      <c r="J21" s="45" t="str">
        <f t="shared" ca="1" si="9"/>
        <v/>
      </c>
      <c r="K21" s="38">
        <f t="shared" si="10"/>
        <v>0</v>
      </c>
      <c r="L21" s="26"/>
      <c r="M21" s="9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7"/>
      <c r="AF21" s="32"/>
      <c r="AG21" s="21"/>
      <c r="AH21" s="21"/>
      <c r="AI21" s="21"/>
      <c r="AJ21" s="33"/>
    </row>
    <row r="22" spans="1:36" ht="14.4" customHeight="1">
      <c r="A22" s="8">
        <f t="shared" ca="1" si="6"/>
        <v>1100.0999999999999</v>
      </c>
      <c r="B22" s="8" t="str">
        <f t="shared" si="7"/>
        <v/>
      </c>
      <c r="C22" s="8">
        <f t="shared" ca="1" si="8"/>
        <v>2</v>
      </c>
      <c r="D22" s="27"/>
      <c r="E22" s="25"/>
      <c r="F22" s="25"/>
      <c r="G22" s="25"/>
      <c r="H22" s="57"/>
      <c r="I22" s="22"/>
      <c r="J22" s="45" t="str">
        <f t="shared" ca="1" si="9"/>
        <v/>
      </c>
      <c r="K22" s="38">
        <f t="shared" si="10"/>
        <v>0</v>
      </c>
      <c r="L22" s="26"/>
      <c r="M22" s="9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7"/>
      <c r="AF22" s="32"/>
      <c r="AG22" s="21"/>
      <c r="AH22" s="21"/>
      <c r="AI22" s="21"/>
      <c r="AJ22" s="33"/>
    </row>
    <row r="23" spans="1:36">
      <c r="A23" s="8">
        <f t="shared" ca="1" si="6"/>
        <v>1100.0999999999999</v>
      </c>
      <c r="B23" s="8" t="str">
        <f t="shared" si="7"/>
        <v/>
      </c>
      <c r="C23" s="8">
        <f t="shared" ca="1" si="8"/>
        <v>1</v>
      </c>
      <c r="D23" s="27"/>
      <c r="E23" s="25"/>
      <c r="F23" s="25"/>
      <c r="G23" s="25"/>
      <c r="H23" s="57"/>
      <c r="I23" s="22"/>
      <c r="J23" s="45" t="str">
        <f t="shared" ca="1" si="9"/>
        <v/>
      </c>
      <c r="K23" s="38">
        <f t="shared" si="10"/>
        <v>0</v>
      </c>
      <c r="L23" s="26"/>
      <c r="M23" s="9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7"/>
      <c r="AF23" s="32"/>
      <c r="AG23" s="21"/>
      <c r="AH23" s="21"/>
      <c r="AI23" s="21"/>
      <c r="AJ23" s="33"/>
    </row>
    <row r="24" spans="1:36">
      <c r="A24" s="8">
        <f t="shared" ca="1" si="6"/>
        <v>1100</v>
      </c>
      <c r="B24" s="8">
        <f t="shared" si="7"/>
        <v>2</v>
      </c>
      <c r="C24" s="8">
        <f t="shared" ca="1" si="8"/>
        <v>4</v>
      </c>
      <c r="D24" s="27"/>
      <c r="E24" s="25" t="s">
        <v>22</v>
      </c>
      <c r="F24" s="25"/>
      <c r="G24" s="25"/>
      <c r="H24" s="57"/>
      <c r="I24" s="22"/>
      <c r="J24" s="45">
        <f t="shared" ca="1" si="9"/>
        <v>0</v>
      </c>
      <c r="K24" s="38" t="str">
        <f t="shared" si="10"/>
        <v/>
      </c>
      <c r="L24" s="26"/>
      <c r="M24" s="9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7"/>
      <c r="AF24" s="32"/>
      <c r="AG24" s="21"/>
      <c r="AH24" s="21"/>
      <c r="AI24" s="21"/>
      <c r="AJ24" s="33"/>
    </row>
    <row r="25" spans="1:36" ht="14.4" customHeight="1">
      <c r="A25" s="8">
        <f t="shared" ca="1" si="6"/>
        <v>1100.0999999999999</v>
      </c>
      <c r="B25" s="8" t="str">
        <f t="shared" si="7"/>
        <v/>
      </c>
      <c r="C25" s="8">
        <f t="shared" ca="1" si="8"/>
        <v>3</v>
      </c>
      <c r="D25" s="27"/>
      <c r="E25" s="25"/>
      <c r="F25" s="25"/>
      <c r="G25" s="25"/>
      <c r="H25" s="57"/>
      <c r="I25" s="22"/>
      <c r="J25" s="45" t="str">
        <f t="shared" ca="1" si="9"/>
        <v/>
      </c>
      <c r="K25" s="38">
        <f t="shared" si="10"/>
        <v>0</v>
      </c>
      <c r="L25" s="26"/>
      <c r="M25" s="9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7"/>
      <c r="AF25" s="32"/>
      <c r="AG25" s="21"/>
      <c r="AH25" s="21"/>
      <c r="AI25" s="21"/>
      <c r="AJ25" s="33"/>
    </row>
    <row r="26" spans="1:36" ht="14.4" customHeight="1">
      <c r="A26" s="8">
        <f t="shared" ca="1" si="6"/>
        <v>1100.0999999999999</v>
      </c>
      <c r="B26" s="8" t="str">
        <f t="shared" si="7"/>
        <v/>
      </c>
      <c r="C26" s="8">
        <f t="shared" ca="1" si="8"/>
        <v>2</v>
      </c>
      <c r="D26" s="27"/>
      <c r="E26" s="25"/>
      <c r="F26" s="25"/>
      <c r="G26" s="25"/>
      <c r="H26" s="57"/>
      <c r="I26" s="22"/>
      <c r="J26" s="45" t="str">
        <f t="shared" ca="1" si="9"/>
        <v/>
      </c>
      <c r="K26" s="38">
        <f t="shared" si="10"/>
        <v>0</v>
      </c>
      <c r="L26" s="26"/>
      <c r="M26" s="9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7"/>
      <c r="AF26" s="32"/>
      <c r="AG26" s="21"/>
      <c r="AH26" s="21"/>
      <c r="AI26" s="21"/>
      <c r="AJ26" s="33"/>
    </row>
    <row r="27" spans="1:36">
      <c r="A27" s="8">
        <f t="shared" ca="1" si="6"/>
        <v>1100.0999999999999</v>
      </c>
      <c r="B27" s="8" t="str">
        <f t="shared" si="7"/>
        <v/>
      </c>
      <c r="C27" s="8">
        <f t="shared" ca="1" si="8"/>
        <v>1</v>
      </c>
      <c r="D27" s="27"/>
      <c r="E27" s="25"/>
      <c r="F27" s="25"/>
      <c r="G27" s="25"/>
      <c r="H27" s="57"/>
      <c r="I27" s="22"/>
      <c r="J27" s="45" t="str">
        <f t="shared" ca="1" si="9"/>
        <v/>
      </c>
      <c r="K27" s="38">
        <f t="shared" si="10"/>
        <v>0</v>
      </c>
      <c r="L27" s="26"/>
      <c r="M27" s="9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7"/>
      <c r="AF27" s="32"/>
      <c r="AG27" s="21"/>
      <c r="AH27" s="21"/>
      <c r="AI27" s="21"/>
      <c r="AJ27" s="33"/>
    </row>
    <row r="28" spans="1:36">
      <c r="A28" s="8">
        <f t="shared" ref="A28" ca="1" si="24">IF(D28&lt;&gt;"",
   1000,
   IF(E28&lt;&gt;"",
     1100,
     IF(F28&lt;&gt;"",
       INT(OFFSET(A28,-1,0,1,1)/100)*100+10,
       IF(G28&lt;&gt;"",
         INT(OFFSET(A28,-1,0,1,1)/10)*10+1,
         INT(OFFSET(A28,-1,0,1,1))+0.1
         )
       )
     )
   )</f>
        <v>1000</v>
      </c>
      <c r="B28" s="8">
        <f t="shared" ref="B28" si="25">IF(D28&lt;&gt;"",1,
IF(E28&lt;&gt;"",2,
IF(F28&lt;&gt;"",3,
IF(G28&lt;&gt;"",4,""))))</f>
        <v>1</v>
      </c>
      <c r="C28" s="8">
        <f t="shared" ref="C28" ca="1" si="26">MIN(IF(B28&gt;=1,IF(ISERROR(MATCH(1,OFFSET(B28,1,0,max行,1),0)),max行,MATCH(1,OFFSET(B28,1,0,max行,1),0)),max行),
IF(B28&gt;=2,IF(ISERROR(MATCH(2,OFFSET(B28,1,0,max行,1),0)),max行,MATCH(2,OFFSET(B28,1,0,max行,1),0)),max行),
IF(B28&gt;=3,IF(ISERROR(MATCH(3,OFFSET(B28,1,0,max行,1),0)),max行,MATCH(3,OFFSET(B28,1,0,max行,1),0)),max行),
IF(B28&gt;=4,IF(ISERROR(MATCH(4,OFFSET(B28,1,0,max行,1),0)),max行,MATCH(4,OFFSET(B28,1,0,max行,1),0)),max行))</f>
        <v>4</v>
      </c>
      <c r="D28" s="27" t="s">
        <v>23</v>
      </c>
      <c r="E28" s="25"/>
      <c r="F28" s="25"/>
      <c r="G28" s="25"/>
      <c r="H28" s="57"/>
      <c r="I28" s="22"/>
      <c r="J28" s="45">
        <f t="shared" ref="J28" ca="1" si="27">IF(B28="","",ROUND(SUM(OFFSET(K28,0,0,C28,1))/分類集計単位,1))</f>
        <v>0</v>
      </c>
      <c r="K28" s="38" t="str">
        <f t="shared" si="10"/>
        <v/>
      </c>
      <c r="L28" s="26"/>
      <c r="M28" s="9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7"/>
      <c r="AF28" s="32"/>
      <c r="AG28" s="21"/>
      <c r="AH28" s="21"/>
      <c r="AI28" s="21"/>
      <c r="AJ28" s="33"/>
    </row>
    <row r="29" spans="1:36">
      <c r="A29" s="8">
        <f t="shared" ca="1" si="6"/>
        <v>1000.1</v>
      </c>
      <c r="B29" s="8" t="str">
        <f t="shared" si="7"/>
        <v/>
      </c>
      <c r="C29" s="8">
        <f t="shared" ca="1" si="8"/>
        <v>3</v>
      </c>
      <c r="D29" s="27"/>
      <c r="E29" s="25"/>
      <c r="F29" s="25"/>
      <c r="G29" s="25"/>
      <c r="H29" s="57" t="s">
        <v>24</v>
      </c>
      <c r="I29" s="22"/>
      <c r="J29" s="45" t="str">
        <f t="shared" ca="1" si="9"/>
        <v/>
      </c>
      <c r="K29" s="38">
        <f t="shared" si="10"/>
        <v>0</v>
      </c>
      <c r="L29" s="26"/>
      <c r="M29" s="9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7"/>
      <c r="AF29" s="32"/>
      <c r="AG29" s="21"/>
      <c r="AH29" s="21"/>
      <c r="AI29" s="21"/>
      <c r="AJ29" s="33"/>
    </row>
    <row r="30" spans="1:36" ht="14.4" customHeight="1">
      <c r="A30" s="8">
        <f t="shared" ref="A30:A32" ca="1" si="28">IF(D30&lt;&gt;"",
   1000,
   IF(E30&lt;&gt;"",
     1100,
     IF(F30&lt;&gt;"",
       INT(OFFSET(A30,-1,0,1,1)/100)*100+10,
       IF(G30&lt;&gt;"",
         INT(OFFSET(A30,-1,0,1,1)/10)*10+1,
         INT(OFFSET(A30,-1,0,1,1))+0.1
         )
       )
     )
   )</f>
        <v>1000.1</v>
      </c>
      <c r="B30" s="8" t="str">
        <f t="shared" ref="B30:B32" si="29">IF(D30&lt;&gt;"",1,
IF(E30&lt;&gt;"",2,
IF(F30&lt;&gt;"",3,
IF(G30&lt;&gt;"",4,""))))</f>
        <v/>
      </c>
      <c r="C30" s="8">
        <f t="shared" ref="C30:C32" ca="1" si="30">MIN(IF(B30&gt;=1,IF(ISERROR(MATCH(1,OFFSET(B30,1,0,max行,1),0)),max行,MATCH(1,OFFSET(B30,1,0,max行,1),0)),max行),
IF(B30&gt;=2,IF(ISERROR(MATCH(2,OFFSET(B30,1,0,max行,1),0)),max行,MATCH(2,OFFSET(B30,1,0,max行,1),0)),max行),
IF(B30&gt;=3,IF(ISERROR(MATCH(3,OFFSET(B30,1,0,max行,1),0)),max行,MATCH(3,OFFSET(B30,1,0,max行,1),0)),max行),
IF(B30&gt;=4,IF(ISERROR(MATCH(4,OFFSET(B30,1,0,max行,1),0)),max行,MATCH(4,OFFSET(B30,1,0,max行,1),0)),max行))</f>
        <v>2</v>
      </c>
      <c r="D30" s="27"/>
      <c r="E30" s="25"/>
      <c r="F30" s="25"/>
      <c r="G30" s="25"/>
      <c r="H30" s="57"/>
      <c r="I30" s="22"/>
      <c r="J30" s="45" t="str">
        <f t="shared" ref="J30:J32" ca="1" si="31">IF(B30="","",ROUND(SUM(OFFSET(K30,0,0,C30,1))/分類集計単位,1))</f>
        <v/>
      </c>
      <c r="K30" s="38">
        <f t="shared" si="10"/>
        <v>0</v>
      </c>
      <c r="L30" s="26"/>
      <c r="M30" s="9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7"/>
      <c r="AF30" s="32"/>
      <c r="AG30" s="21"/>
      <c r="AH30" s="21"/>
      <c r="AI30" s="21"/>
      <c r="AJ30" s="33"/>
    </row>
    <row r="31" spans="1:36">
      <c r="A31" s="8">
        <f t="shared" ca="1" si="28"/>
        <v>1000.1</v>
      </c>
      <c r="B31" s="8" t="str">
        <f t="shared" si="29"/>
        <v/>
      </c>
      <c r="C31" s="8">
        <f t="shared" ca="1" si="30"/>
        <v>1</v>
      </c>
      <c r="D31" s="27"/>
      <c r="E31" s="25"/>
      <c r="F31" s="25"/>
      <c r="G31" s="25"/>
      <c r="H31" s="57"/>
      <c r="I31" s="22"/>
      <c r="J31" s="45" t="str">
        <f t="shared" ca="1" si="31"/>
        <v/>
      </c>
      <c r="K31" s="38">
        <f t="shared" ref="K31" si="32">IF(B31&lt;&gt;"","",SUM(M31:AE31)/時間・日・週)</f>
        <v>0</v>
      </c>
      <c r="L31" s="26"/>
      <c r="M31" s="9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7"/>
      <c r="AF31" s="32"/>
      <c r="AG31" s="21"/>
      <c r="AH31" s="21"/>
      <c r="AI31" s="21"/>
      <c r="AJ31" s="33"/>
    </row>
    <row r="32" spans="1:36" ht="14.4" customHeight="1">
      <c r="A32" s="8">
        <f t="shared" ca="1" si="28"/>
        <v>1000</v>
      </c>
      <c r="B32" s="8">
        <f t="shared" si="29"/>
        <v>1</v>
      </c>
      <c r="C32" s="8">
        <f t="shared" ca="1" si="30"/>
        <v>6</v>
      </c>
      <c r="D32" s="27" t="s">
        <v>30</v>
      </c>
      <c r="E32" s="25"/>
      <c r="F32" s="25"/>
      <c r="G32" s="25"/>
      <c r="H32" s="57"/>
      <c r="I32" s="22"/>
      <c r="J32" s="45">
        <f t="shared" ca="1" si="31"/>
        <v>0</v>
      </c>
      <c r="K32" s="38" t="str">
        <f t="shared" si="10"/>
        <v/>
      </c>
      <c r="L32" s="26"/>
      <c r="M32" s="9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7"/>
      <c r="AF32" s="32"/>
      <c r="AG32" s="21"/>
      <c r="AH32" s="21"/>
      <c r="AI32" s="21"/>
      <c r="AJ32" s="33"/>
    </row>
    <row r="33" spans="1:36" ht="14.4" customHeight="1">
      <c r="A33" s="8">
        <f t="shared" ref="A33:A36" ca="1" si="33">IF(D33&lt;&gt;"",
   1000,
   IF(E33&lt;&gt;"",
     1100,
     IF(F33&lt;&gt;"",
       INT(OFFSET(A33,-1,0,1,1)/100)*100+10,
       IF(G33&lt;&gt;"",
         INT(OFFSET(A33,-1,0,1,1)/10)*10+1,
         INT(OFFSET(A33,-1,0,1,1))+0.1
         )
       )
     )
   )</f>
        <v>1000.1</v>
      </c>
      <c r="B33" s="8" t="str">
        <f t="shared" ref="B33:B36" si="34">IF(D33&lt;&gt;"",1,
IF(E33&lt;&gt;"",2,
IF(F33&lt;&gt;"",3,
IF(G33&lt;&gt;"",4,""))))</f>
        <v/>
      </c>
      <c r="C33" s="8">
        <f t="shared" ref="C33:C36" ca="1" si="35">MIN(IF(B33&gt;=1,IF(ISERROR(MATCH(1,OFFSET(B33,1,0,max行,1),0)),max行,MATCH(1,OFFSET(B33,1,0,max行,1),0)),max行),
IF(B33&gt;=2,IF(ISERROR(MATCH(2,OFFSET(B33,1,0,max行,1),0)),max行,MATCH(2,OFFSET(B33,1,0,max行,1),0)),max行),
IF(B33&gt;=3,IF(ISERROR(MATCH(3,OFFSET(B33,1,0,max行,1),0)),max行,MATCH(3,OFFSET(B33,1,0,max行,1),0)),max行),
IF(B33&gt;=4,IF(ISERROR(MATCH(4,OFFSET(B33,1,0,max行,1),0)),max行,MATCH(4,OFFSET(B33,1,0,max行,1),0)),max行))</f>
        <v>5</v>
      </c>
      <c r="D33" s="27"/>
      <c r="E33" s="25"/>
      <c r="F33" s="25"/>
      <c r="G33" s="25"/>
      <c r="H33" s="57"/>
      <c r="I33" s="22"/>
      <c r="J33" s="45" t="str">
        <f t="shared" ref="J33:J36" ca="1" si="36">IF(B33="","",ROUND(SUM(OFFSET(K33,0,0,C33,1))/分類集計単位,1))</f>
        <v/>
      </c>
      <c r="K33" s="38">
        <f t="shared" si="10"/>
        <v>0</v>
      </c>
      <c r="L33" s="26"/>
      <c r="M33" s="9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7"/>
      <c r="AF33" s="32"/>
      <c r="AG33" s="21"/>
      <c r="AH33" s="21"/>
      <c r="AI33" s="21"/>
      <c r="AJ33" s="33"/>
    </row>
    <row r="34" spans="1:36">
      <c r="A34" s="8">
        <f t="shared" ca="1" si="33"/>
        <v>1000.1</v>
      </c>
      <c r="B34" s="8" t="str">
        <f t="shared" si="34"/>
        <v/>
      </c>
      <c r="C34" s="8">
        <f t="shared" ca="1" si="35"/>
        <v>4</v>
      </c>
      <c r="D34" s="27"/>
      <c r="E34" s="25"/>
      <c r="F34" s="25"/>
      <c r="G34" s="25"/>
      <c r="H34" s="57"/>
      <c r="I34" s="22"/>
      <c r="J34" s="45" t="str">
        <f t="shared" ca="1" si="36"/>
        <v/>
      </c>
      <c r="K34" s="38">
        <f t="shared" si="10"/>
        <v>0</v>
      </c>
      <c r="L34" s="26"/>
      <c r="M34" s="9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7"/>
      <c r="AF34" s="32"/>
      <c r="AG34" s="21"/>
      <c r="AH34" s="21"/>
      <c r="AI34" s="21"/>
      <c r="AJ34" s="33"/>
    </row>
    <row r="35" spans="1:36">
      <c r="A35" s="8">
        <f t="shared" ca="1" si="33"/>
        <v>1000.1</v>
      </c>
      <c r="B35" s="8" t="str">
        <f t="shared" si="34"/>
        <v/>
      </c>
      <c r="C35" s="8">
        <f t="shared" ca="1" si="35"/>
        <v>3</v>
      </c>
      <c r="D35" s="27"/>
      <c r="E35" s="25"/>
      <c r="F35" s="25"/>
      <c r="G35" s="25"/>
      <c r="H35" s="57"/>
      <c r="I35" s="22"/>
      <c r="J35" s="45" t="str">
        <f t="shared" ca="1" si="36"/>
        <v/>
      </c>
      <c r="K35" s="38">
        <f t="shared" si="10"/>
        <v>0</v>
      </c>
      <c r="L35" s="26"/>
      <c r="M35" s="9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7"/>
      <c r="AF35" s="32"/>
      <c r="AG35" s="21"/>
      <c r="AH35" s="21"/>
      <c r="AI35" s="21"/>
      <c r="AJ35" s="33"/>
    </row>
    <row r="36" spans="1:36">
      <c r="A36" s="8">
        <f t="shared" ca="1" si="33"/>
        <v>1000.1</v>
      </c>
      <c r="B36" s="8" t="str">
        <f t="shared" si="34"/>
        <v/>
      </c>
      <c r="C36" s="8">
        <f t="shared" ca="1" si="35"/>
        <v>2</v>
      </c>
      <c r="D36" s="27"/>
      <c r="E36" s="25"/>
      <c r="F36" s="25"/>
      <c r="G36" s="25"/>
      <c r="H36" s="57"/>
      <c r="I36" s="22"/>
      <c r="J36" s="45" t="str">
        <f t="shared" ca="1" si="36"/>
        <v/>
      </c>
      <c r="K36" s="38">
        <f t="shared" si="10"/>
        <v>0</v>
      </c>
      <c r="L36" s="26"/>
      <c r="M36" s="9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7"/>
      <c r="AF36" s="32"/>
      <c r="AG36" s="21"/>
      <c r="AH36" s="21"/>
      <c r="AI36" s="21"/>
      <c r="AJ36" s="33"/>
    </row>
    <row r="37" spans="1:36">
      <c r="A37" s="8">
        <f ca="1">IF(D37&lt;&gt;"",
   1000,
   IF(E37&lt;&gt;"",
     1100,
     IF(F37&lt;&gt;"",
       INT(OFFSET(A37,-1,0,1,1)/100)*100+10,
       IF(G37&lt;&gt;"",
         INT(OFFSET(A37,-1,0,1,1)/10)*10+1,
         INT(OFFSET(A37,-1,0,1,1))+0.1
         )
       )
     )
   )</f>
        <v>1000.1</v>
      </c>
      <c r="B37" s="8" t="str">
        <f>IF(D37&lt;&gt;"",1,
IF(E37&lt;&gt;"",2,
IF(F37&lt;&gt;"",3,
IF(G37&lt;&gt;"",4,""))))</f>
        <v/>
      </c>
      <c r="C37" s="8">
        <f ca="1">MIN(IF(B37&gt;=1,IF(ISERROR(MATCH(1,OFFSET(B37,1,0,max行,1),0)),max行,MATCH(1,OFFSET(B37,1,0,max行,1),0)),max行),
IF(B37&gt;=2,IF(ISERROR(MATCH(2,OFFSET(B37,1,0,max行,1),0)),max行,MATCH(2,OFFSET(B37,1,0,max行,1),0)),max行),
IF(B37&gt;=3,IF(ISERROR(MATCH(3,OFFSET(B37,1,0,max行,1),0)),max行,MATCH(3,OFFSET(B37,1,0,max行,1),0)),max行),
IF(B37&gt;=4,IF(ISERROR(MATCH(4,OFFSET(B37,1,0,max行,1),0)),max行,MATCH(4,OFFSET(B37,1,0,max行,1),0)),max行))</f>
        <v>1</v>
      </c>
      <c r="D37" s="27"/>
      <c r="E37" s="25"/>
      <c r="F37" s="25"/>
      <c r="G37" s="25"/>
      <c r="H37" s="57"/>
      <c r="I37" s="22"/>
      <c r="J37" s="45" t="str">
        <f t="shared" ref="J37:J38" ca="1" si="37">IF(B37="","",ROUND(SUM(OFFSET(K37,0,0,C37,1))/分類集計単位,1))</f>
        <v/>
      </c>
      <c r="K37" s="38">
        <f t="shared" si="10"/>
        <v>0</v>
      </c>
      <c r="L37" s="26"/>
      <c r="M37" s="9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7"/>
      <c r="AF37" s="32"/>
      <c r="AG37" s="21"/>
      <c r="AH37" s="21"/>
      <c r="AI37" s="21"/>
      <c r="AJ37" s="33"/>
    </row>
    <row r="38" spans="1:36" ht="3.75" customHeight="1">
      <c r="B38" s="5">
        <v>1</v>
      </c>
      <c r="D38" s="28"/>
      <c r="E38" s="28"/>
      <c r="F38" s="28"/>
      <c r="G38" s="28"/>
      <c r="H38" s="58"/>
      <c r="I38" s="18"/>
      <c r="J38" s="39" t="e">
        <f t="shared" ca="1" si="37"/>
        <v>#REF!</v>
      </c>
      <c r="K38" s="39"/>
      <c r="L38" s="29"/>
      <c r="M38" s="6"/>
      <c r="N38" s="54"/>
      <c r="O38" s="55"/>
      <c r="P38" s="56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7"/>
      <c r="AF38" s="21"/>
      <c r="AG38" s="21"/>
      <c r="AH38" s="21"/>
      <c r="AI38" s="21"/>
      <c r="AJ38" s="36"/>
    </row>
    <row r="39" spans="1:36">
      <c r="B39" s="52"/>
      <c r="D39" s="25"/>
      <c r="E39" s="25"/>
      <c r="F39" s="25"/>
      <c r="G39" s="25"/>
      <c r="H39" s="30" t="s">
        <v>8</v>
      </c>
      <c r="I39" s="21">
        <v>1</v>
      </c>
      <c r="J39" s="46">
        <f t="shared" ref="J39:J50" si="38">ROUND(K39/(分類集計単位),1)</f>
        <v>0</v>
      </c>
      <c r="K39" s="40">
        <f t="shared" ref="K39:K50" si="39">SUM($N39:$AE39)/時間・日・週</f>
        <v>0</v>
      </c>
      <c r="L39" s="31" t="s">
        <v>26</v>
      </c>
      <c r="N39" s="68">
        <f t="shared" ref="N39:W50" si="40">SUMIF($L$6:$L$38,$L39,N$6:N$38)</f>
        <v>0</v>
      </c>
      <c r="O39" s="68">
        <f t="shared" si="40"/>
        <v>0</v>
      </c>
      <c r="P39" s="68">
        <f t="shared" si="40"/>
        <v>0</v>
      </c>
      <c r="Q39" s="68">
        <f t="shared" si="40"/>
        <v>0</v>
      </c>
      <c r="R39" s="68">
        <f t="shared" si="40"/>
        <v>0</v>
      </c>
      <c r="S39" s="68">
        <f t="shared" si="40"/>
        <v>0</v>
      </c>
      <c r="T39" s="68">
        <f t="shared" si="40"/>
        <v>0</v>
      </c>
      <c r="U39" s="68">
        <f t="shared" si="40"/>
        <v>0</v>
      </c>
      <c r="V39" s="68">
        <f t="shared" si="40"/>
        <v>0</v>
      </c>
      <c r="W39" s="68">
        <f t="shared" si="40"/>
        <v>0</v>
      </c>
      <c r="X39" s="68">
        <f t="shared" ref="X39:AD50" si="41">SUMIF($L$6:$L$38,$L39,X$6:X$38)</f>
        <v>0</v>
      </c>
      <c r="Y39" s="68">
        <f t="shared" si="41"/>
        <v>0</v>
      </c>
      <c r="Z39" s="68">
        <f t="shared" si="41"/>
        <v>0</v>
      </c>
      <c r="AA39" s="68">
        <f t="shared" si="41"/>
        <v>0</v>
      </c>
      <c r="AB39" s="68">
        <f t="shared" si="41"/>
        <v>0</v>
      </c>
      <c r="AC39" s="68">
        <f t="shared" si="41"/>
        <v>0</v>
      </c>
      <c r="AD39" s="68">
        <f t="shared" si="41"/>
        <v>0</v>
      </c>
      <c r="AE39" s="7"/>
      <c r="AF39" s="65"/>
      <c r="AG39" s="66"/>
      <c r="AH39" s="66"/>
      <c r="AI39" s="66"/>
      <c r="AJ39" s="67"/>
    </row>
    <row r="40" spans="1:36">
      <c r="D40" s="25"/>
      <c r="E40" s="25"/>
      <c r="F40" s="25"/>
      <c r="G40" s="25"/>
      <c r="H40" s="21"/>
      <c r="I40" s="21">
        <v>1</v>
      </c>
      <c r="J40" s="46">
        <f t="shared" ref="J40:J42" si="42">ROUND(K40/(分類集計単位),1)</f>
        <v>0</v>
      </c>
      <c r="K40" s="40">
        <f t="shared" si="39"/>
        <v>0</v>
      </c>
      <c r="L40" s="31" t="s">
        <v>27</v>
      </c>
      <c r="N40" s="68">
        <f t="shared" si="40"/>
        <v>0</v>
      </c>
      <c r="O40" s="68">
        <f t="shared" si="40"/>
        <v>0</v>
      </c>
      <c r="P40" s="68">
        <f t="shared" si="40"/>
        <v>0</v>
      </c>
      <c r="Q40" s="68">
        <f t="shared" si="40"/>
        <v>0</v>
      </c>
      <c r="R40" s="68">
        <f t="shared" si="40"/>
        <v>0</v>
      </c>
      <c r="S40" s="68">
        <f t="shared" si="40"/>
        <v>0</v>
      </c>
      <c r="T40" s="68">
        <f t="shared" si="40"/>
        <v>0</v>
      </c>
      <c r="U40" s="68">
        <f t="shared" si="40"/>
        <v>0</v>
      </c>
      <c r="V40" s="68">
        <f t="shared" si="40"/>
        <v>0</v>
      </c>
      <c r="W40" s="68">
        <f t="shared" si="40"/>
        <v>0</v>
      </c>
      <c r="X40" s="68">
        <f t="shared" si="41"/>
        <v>0</v>
      </c>
      <c r="Y40" s="68">
        <f t="shared" si="41"/>
        <v>0</v>
      </c>
      <c r="Z40" s="68">
        <f t="shared" si="41"/>
        <v>0</v>
      </c>
      <c r="AA40" s="68">
        <f t="shared" si="41"/>
        <v>0</v>
      </c>
      <c r="AB40" s="68">
        <f t="shared" si="41"/>
        <v>0</v>
      </c>
      <c r="AC40" s="68">
        <f t="shared" si="41"/>
        <v>0</v>
      </c>
      <c r="AD40" s="68">
        <f t="shared" si="41"/>
        <v>0</v>
      </c>
      <c r="AE40" s="7"/>
      <c r="AF40" s="34"/>
      <c r="AG40" s="35"/>
      <c r="AH40" s="35"/>
      <c r="AI40" s="35"/>
      <c r="AJ40" s="36"/>
    </row>
    <row r="41" spans="1:36">
      <c r="D41" s="25"/>
      <c r="E41" s="25"/>
      <c r="F41" s="25"/>
      <c r="G41" s="25"/>
      <c r="H41" s="21"/>
      <c r="I41" s="21">
        <v>1</v>
      </c>
      <c r="J41" s="46">
        <f t="shared" si="42"/>
        <v>0</v>
      </c>
      <c r="K41" s="40">
        <f t="shared" si="39"/>
        <v>0</v>
      </c>
      <c r="L41" s="31" t="s">
        <v>28</v>
      </c>
      <c r="N41" s="68">
        <f t="shared" si="40"/>
        <v>0</v>
      </c>
      <c r="O41" s="68">
        <f t="shared" si="40"/>
        <v>0</v>
      </c>
      <c r="P41" s="68">
        <f t="shared" si="40"/>
        <v>0</v>
      </c>
      <c r="Q41" s="68">
        <f t="shared" si="40"/>
        <v>0</v>
      </c>
      <c r="R41" s="68">
        <f t="shared" si="40"/>
        <v>0</v>
      </c>
      <c r="S41" s="68">
        <f t="shared" si="40"/>
        <v>0</v>
      </c>
      <c r="T41" s="68">
        <f t="shared" si="40"/>
        <v>0</v>
      </c>
      <c r="U41" s="68">
        <f t="shared" si="40"/>
        <v>0</v>
      </c>
      <c r="V41" s="68">
        <f t="shared" si="40"/>
        <v>0</v>
      </c>
      <c r="W41" s="68">
        <f t="shared" si="40"/>
        <v>0</v>
      </c>
      <c r="X41" s="68">
        <f t="shared" si="41"/>
        <v>0</v>
      </c>
      <c r="Y41" s="68">
        <f t="shared" si="41"/>
        <v>0</v>
      </c>
      <c r="Z41" s="68">
        <f t="shared" si="41"/>
        <v>0</v>
      </c>
      <c r="AA41" s="68">
        <f t="shared" si="41"/>
        <v>0</v>
      </c>
      <c r="AB41" s="68">
        <f t="shared" si="41"/>
        <v>0</v>
      </c>
      <c r="AC41" s="68">
        <f t="shared" si="41"/>
        <v>0</v>
      </c>
      <c r="AD41" s="68">
        <f t="shared" si="41"/>
        <v>0</v>
      </c>
      <c r="AE41" s="7"/>
      <c r="AF41" s="34"/>
      <c r="AG41" s="35"/>
      <c r="AH41" s="35"/>
      <c r="AI41" s="35"/>
      <c r="AJ41" s="36"/>
    </row>
    <row r="42" spans="1:36">
      <c r="D42" s="25"/>
      <c r="E42" s="25"/>
      <c r="F42" s="25"/>
      <c r="G42" s="25"/>
      <c r="H42" s="21"/>
      <c r="I42" s="21">
        <v>0.8</v>
      </c>
      <c r="J42" s="46">
        <f t="shared" si="42"/>
        <v>0</v>
      </c>
      <c r="K42" s="40">
        <f t="shared" si="39"/>
        <v>0</v>
      </c>
      <c r="L42" s="31" t="s">
        <v>29</v>
      </c>
      <c r="N42" s="68">
        <f t="shared" si="40"/>
        <v>0</v>
      </c>
      <c r="O42" s="68">
        <f t="shared" si="40"/>
        <v>0</v>
      </c>
      <c r="P42" s="68">
        <f t="shared" si="40"/>
        <v>0</v>
      </c>
      <c r="Q42" s="68">
        <f t="shared" si="40"/>
        <v>0</v>
      </c>
      <c r="R42" s="68">
        <f t="shared" si="40"/>
        <v>0</v>
      </c>
      <c r="S42" s="68">
        <f t="shared" si="40"/>
        <v>0</v>
      </c>
      <c r="T42" s="68">
        <f t="shared" si="40"/>
        <v>0</v>
      </c>
      <c r="U42" s="68">
        <f t="shared" si="40"/>
        <v>0</v>
      </c>
      <c r="V42" s="68">
        <f t="shared" si="40"/>
        <v>0</v>
      </c>
      <c r="W42" s="68">
        <f t="shared" si="40"/>
        <v>0</v>
      </c>
      <c r="X42" s="68">
        <f t="shared" si="41"/>
        <v>0</v>
      </c>
      <c r="Y42" s="68">
        <f t="shared" si="41"/>
        <v>0</v>
      </c>
      <c r="Z42" s="68">
        <f t="shared" si="41"/>
        <v>0</v>
      </c>
      <c r="AA42" s="68">
        <f t="shared" si="41"/>
        <v>0</v>
      </c>
      <c r="AB42" s="68">
        <f t="shared" si="41"/>
        <v>0</v>
      </c>
      <c r="AC42" s="68">
        <f t="shared" si="41"/>
        <v>0</v>
      </c>
      <c r="AD42" s="68">
        <f t="shared" si="41"/>
        <v>0</v>
      </c>
      <c r="AE42" s="7"/>
      <c r="AF42" s="34"/>
      <c r="AG42" s="35"/>
      <c r="AH42" s="35"/>
      <c r="AI42" s="35"/>
      <c r="AJ42" s="36"/>
    </row>
    <row r="43" spans="1:36">
      <c r="D43" s="25"/>
      <c r="E43" s="25"/>
      <c r="F43" s="25"/>
      <c r="G43" s="25"/>
      <c r="H43" s="21"/>
      <c r="I43" s="21"/>
      <c r="J43" s="46">
        <f t="shared" si="38"/>
        <v>0</v>
      </c>
      <c r="K43" s="40">
        <f t="shared" si="39"/>
        <v>0</v>
      </c>
      <c r="L43" s="31"/>
      <c r="N43" s="68">
        <f t="shared" si="40"/>
        <v>0</v>
      </c>
      <c r="O43" s="68">
        <f t="shared" si="40"/>
        <v>0</v>
      </c>
      <c r="P43" s="68">
        <f t="shared" si="40"/>
        <v>0</v>
      </c>
      <c r="Q43" s="68">
        <f t="shared" si="40"/>
        <v>0</v>
      </c>
      <c r="R43" s="68">
        <f t="shared" si="40"/>
        <v>0</v>
      </c>
      <c r="S43" s="68">
        <f t="shared" si="40"/>
        <v>0</v>
      </c>
      <c r="T43" s="68">
        <f t="shared" si="40"/>
        <v>0</v>
      </c>
      <c r="U43" s="68">
        <f t="shared" si="40"/>
        <v>0</v>
      </c>
      <c r="V43" s="68">
        <f t="shared" si="40"/>
        <v>0</v>
      </c>
      <c r="W43" s="68">
        <f t="shared" si="40"/>
        <v>0</v>
      </c>
      <c r="X43" s="68">
        <f t="shared" si="41"/>
        <v>0</v>
      </c>
      <c r="Y43" s="68">
        <f t="shared" si="41"/>
        <v>0</v>
      </c>
      <c r="Z43" s="68">
        <f t="shared" si="41"/>
        <v>0</v>
      </c>
      <c r="AA43" s="68">
        <f t="shared" si="41"/>
        <v>0</v>
      </c>
      <c r="AB43" s="68">
        <f t="shared" si="41"/>
        <v>0</v>
      </c>
      <c r="AC43" s="68">
        <f t="shared" si="41"/>
        <v>0</v>
      </c>
      <c r="AD43" s="68">
        <f t="shared" si="41"/>
        <v>0</v>
      </c>
      <c r="AE43" s="7"/>
      <c r="AF43" s="34"/>
      <c r="AG43" s="35"/>
      <c r="AH43" s="35"/>
      <c r="AI43" s="35"/>
      <c r="AJ43" s="36"/>
    </row>
    <row r="44" spans="1:36">
      <c r="D44" s="25"/>
      <c r="E44" s="25"/>
      <c r="F44" s="25"/>
      <c r="G44" s="25"/>
      <c r="H44" s="21"/>
      <c r="I44" s="21"/>
      <c r="J44" s="46">
        <f t="shared" si="38"/>
        <v>0</v>
      </c>
      <c r="K44" s="40">
        <f t="shared" si="39"/>
        <v>0</v>
      </c>
      <c r="L44" s="31"/>
      <c r="N44" s="68">
        <f t="shared" si="40"/>
        <v>0</v>
      </c>
      <c r="O44" s="68">
        <f t="shared" si="40"/>
        <v>0</v>
      </c>
      <c r="P44" s="68">
        <f t="shared" si="40"/>
        <v>0</v>
      </c>
      <c r="Q44" s="68">
        <f t="shared" si="40"/>
        <v>0</v>
      </c>
      <c r="R44" s="68">
        <f t="shared" si="40"/>
        <v>0</v>
      </c>
      <c r="S44" s="68">
        <f t="shared" si="40"/>
        <v>0</v>
      </c>
      <c r="T44" s="68">
        <f t="shared" si="40"/>
        <v>0</v>
      </c>
      <c r="U44" s="68">
        <f t="shared" si="40"/>
        <v>0</v>
      </c>
      <c r="V44" s="68">
        <f t="shared" si="40"/>
        <v>0</v>
      </c>
      <c r="W44" s="68">
        <f t="shared" si="40"/>
        <v>0</v>
      </c>
      <c r="X44" s="68">
        <f t="shared" si="41"/>
        <v>0</v>
      </c>
      <c r="Y44" s="68">
        <f t="shared" si="41"/>
        <v>0</v>
      </c>
      <c r="Z44" s="68">
        <f t="shared" si="41"/>
        <v>0</v>
      </c>
      <c r="AA44" s="68">
        <f t="shared" si="41"/>
        <v>0</v>
      </c>
      <c r="AB44" s="68">
        <f t="shared" si="41"/>
        <v>0</v>
      </c>
      <c r="AC44" s="68">
        <f t="shared" si="41"/>
        <v>0</v>
      </c>
      <c r="AD44" s="68">
        <f t="shared" si="41"/>
        <v>0</v>
      </c>
      <c r="AE44" s="7"/>
      <c r="AF44" s="34"/>
      <c r="AG44" s="35"/>
      <c r="AH44" s="35"/>
      <c r="AI44" s="35"/>
      <c r="AJ44" s="36"/>
    </row>
    <row r="45" spans="1:36">
      <c r="D45" s="25"/>
      <c r="E45" s="25"/>
      <c r="F45" s="25"/>
      <c r="G45" s="25"/>
      <c r="H45" s="21"/>
      <c r="I45" s="21"/>
      <c r="J45" s="46">
        <f t="shared" ref="J45:J46" si="43">ROUND(K45/(分類集計単位),1)</f>
        <v>0</v>
      </c>
      <c r="K45" s="40">
        <f t="shared" si="39"/>
        <v>0</v>
      </c>
      <c r="L45" s="31"/>
      <c r="N45" s="68">
        <f t="shared" si="40"/>
        <v>0</v>
      </c>
      <c r="O45" s="68">
        <f t="shared" si="40"/>
        <v>0</v>
      </c>
      <c r="P45" s="68">
        <f t="shared" si="40"/>
        <v>0</v>
      </c>
      <c r="Q45" s="68">
        <f t="shared" si="40"/>
        <v>0</v>
      </c>
      <c r="R45" s="68">
        <f t="shared" si="40"/>
        <v>0</v>
      </c>
      <c r="S45" s="68">
        <f t="shared" si="40"/>
        <v>0</v>
      </c>
      <c r="T45" s="68">
        <f t="shared" si="40"/>
        <v>0</v>
      </c>
      <c r="U45" s="68">
        <f t="shared" si="40"/>
        <v>0</v>
      </c>
      <c r="V45" s="68">
        <f t="shared" si="40"/>
        <v>0</v>
      </c>
      <c r="W45" s="68">
        <f t="shared" si="40"/>
        <v>0</v>
      </c>
      <c r="X45" s="68">
        <f t="shared" si="41"/>
        <v>0</v>
      </c>
      <c r="Y45" s="68">
        <f t="shared" si="41"/>
        <v>0</v>
      </c>
      <c r="Z45" s="68">
        <f t="shared" si="41"/>
        <v>0</v>
      </c>
      <c r="AA45" s="68">
        <f t="shared" si="41"/>
        <v>0</v>
      </c>
      <c r="AB45" s="68">
        <f t="shared" si="41"/>
        <v>0</v>
      </c>
      <c r="AC45" s="68">
        <f t="shared" si="41"/>
        <v>0</v>
      </c>
      <c r="AD45" s="68">
        <f t="shared" si="41"/>
        <v>0</v>
      </c>
      <c r="AE45" s="7"/>
      <c r="AF45" s="34"/>
      <c r="AG45" s="35"/>
      <c r="AH45" s="35"/>
      <c r="AI45" s="35"/>
      <c r="AJ45" s="36"/>
    </row>
    <row r="46" spans="1:36">
      <c r="D46" s="25"/>
      <c r="E46" s="25"/>
      <c r="F46" s="25"/>
      <c r="G46" s="25"/>
      <c r="H46" s="21"/>
      <c r="I46" s="21"/>
      <c r="J46" s="46">
        <f t="shared" si="43"/>
        <v>0</v>
      </c>
      <c r="K46" s="40">
        <f t="shared" si="39"/>
        <v>0</v>
      </c>
      <c r="L46" s="31"/>
      <c r="N46" s="68">
        <f t="shared" si="40"/>
        <v>0</v>
      </c>
      <c r="O46" s="68">
        <f t="shared" si="40"/>
        <v>0</v>
      </c>
      <c r="P46" s="68">
        <f t="shared" si="40"/>
        <v>0</v>
      </c>
      <c r="Q46" s="68">
        <f t="shared" si="40"/>
        <v>0</v>
      </c>
      <c r="R46" s="68">
        <f t="shared" si="40"/>
        <v>0</v>
      </c>
      <c r="S46" s="68">
        <f t="shared" si="40"/>
        <v>0</v>
      </c>
      <c r="T46" s="68">
        <f t="shared" si="40"/>
        <v>0</v>
      </c>
      <c r="U46" s="68">
        <f t="shared" si="40"/>
        <v>0</v>
      </c>
      <c r="V46" s="68">
        <f t="shared" si="40"/>
        <v>0</v>
      </c>
      <c r="W46" s="68">
        <f t="shared" si="40"/>
        <v>0</v>
      </c>
      <c r="X46" s="68">
        <f t="shared" si="41"/>
        <v>0</v>
      </c>
      <c r="Y46" s="68">
        <f t="shared" si="41"/>
        <v>0</v>
      </c>
      <c r="Z46" s="68">
        <f t="shared" si="41"/>
        <v>0</v>
      </c>
      <c r="AA46" s="68">
        <f t="shared" si="41"/>
        <v>0</v>
      </c>
      <c r="AB46" s="68">
        <f t="shared" si="41"/>
        <v>0</v>
      </c>
      <c r="AC46" s="68">
        <f t="shared" si="41"/>
        <v>0</v>
      </c>
      <c r="AD46" s="68">
        <f t="shared" si="41"/>
        <v>0</v>
      </c>
      <c r="AE46" s="7"/>
      <c r="AF46" s="34"/>
      <c r="AG46" s="35"/>
      <c r="AH46" s="35"/>
      <c r="AI46" s="35"/>
      <c r="AJ46" s="36"/>
    </row>
    <row r="47" spans="1:36">
      <c r="D47" s="25"/>
      <c r="E47" s="25"/>
      <c r="F47" s="25"/>
      <c r="G47" s="25"/>
      <c r="H47" s="21"/>
      <c r="I47" s="21"/>
      <c r="J47" s="46">
        <f t="shared" si="38"/>
        <v>0</v>
      </c>
      <c r="K47" s="40">
        <f t="shared" si="39"/>
        <v>0</v>
      </c>
      <c r="L47" s="31"/>
      <c r="N47" s="68">
        <f t="shared" si="40"/>
        <v>0</v>
      </c>
      <c r="O47" s="68">
        <f t="shared" si="40"/>
        <v>0</v>
      </c>
      <c r="P47" s="68">
        <f t="shared" si="40"/>
        <v>0</v>
      </c>
      <c r="Q47" s="68">
        <f t="shared" si="40"/>
        <v>0</v>
      </c>
      <c r="R47" s="68">
        <f t="shared" si="40"/>
        <v>0</v>
      </c>
      <c r="S47" s="68">
        <f t="shared" si="40"/>
        <v>0</v>
      </c>
      <c r="T47" s="68">
        <f t="shared" si="40"/>
        <v>0</v>
      </c>
      <c r="U47" s="68">
        <f t="shared" si="40"/>
        <v>0</v>
      </c>
      <c r="V47" s="68">
        <f t="shared" si="40"/>
        <v>0</v>
      </c>
      <c r="W47" s="68">
        <f t="shared" si="40"/>
        <v>0</v>
      </c>
      <c r="X47" s="68">
        <f t="shared" si="41"/>
        <v>0</v>
      </c>
      <c r="Y47" s="68">
        <f t="shared" si="41"/>
        <v>0</v>
      </c>
      <c r="Z47" s="68">
        <f t="shared" si="41"/>
        <v>0</v>
      </c>
      <c r="AA47" s="68">
        <f t="shared" si="41"/>
        <v>0</v>
      </c>
      <c r="AB47" s="68">
        <f t="shared" si="41"/>
        <v>0</v>
      </c>
      <c r="AC47" s="68">
        <f t="shared" si="41"/>
        <v>0</v>
      </c>
      <c r="AD47" s="68">
        <f t="shared" si="41"/>
        <v>0</v>
      </c>
      <c r="AE47" s="7"/>
      <c r="AF47" s="34"/>
      <c r="AG47" s="35"/>
      <c r="AH47" s="35"/>
      <c r="AI47" s="35"/>
      <c r="AJ47" s="36"/>
    </row>
    <row r="48" spans="1:36">
      <c r="D48" s="25"/>
      <c r="E48" s="25"/>
      <c r="F48" s="25"/>
      <c r="G48" s="25"/>
      <c r="H48" s="21"/>
      <c r="I48" s="21"/>
      <c r="J48" s="46">
        <f t="shared" si="38"/>
        <v>0</v>
      </c>
      <c r="K48" s="40">
        <f t="shared" si="39"/>
        <v>0</v>
      </c>
      <c r="L48" s="31"/>
      <c r="N48" s="68">
        <f t="shared" si="40"/>
        <v>0</v>
      </c>
      <c r="O48" s="68">
        <f t="shared" si="40"/>
        <v>0</v>
      </c>
      <c r="P48" s="68">
        <f t="shared" si="40"/>
        <v>0</v>
      </c>
      <c r="Q48" s="68">
        <f t="shared" si="40"/>
        <v>0</v>
      </c>
      <c r="R48" s="68">
        <f t="shared" si="40"/>
        <v>0</v>
      </c>
      <c r="S48" s="68">
        <f t="shared" si="40"/>
        <v>0</v>
      </c>
      <c r="T48" s="68">
        <f t="shared" si="40"/>
        <v>0</v>
      </c>
      <c r="U48" s="68">
        <f t="shared" si="40"/>
        <v>0</v>
      </c>
      <c r="V48" s="68">
        <f t="shared" si="40"/>
        <v>0</v>
      </c>
      <c r="W48" s="68">
        <f t="shared" si="40"/>
        <v>0</v>
      </c>
      <c r="X48" s="68">
        <f t="shared" si="41"/>
        <v>0</v>
      </c>
      <c r="Y48" s="68">
        <f t="shared" si="41"/>
        <v>0</v>
      </c>
      <c r="Z48" s="68">
        <f t="shared" si="41"/>
        <v>0</v>
      </c>
      <c r="AA48" s="68">
        <f t="shared" si="41"/>
        <v>0</v>
      </c>
      <c r="AB48" s="68">
        <f t="shared" si="41"/>
        <v>0</v>
      </c>
      <c r="AC48" s="68">
        <f t="shared" si="41"/>
        <v>0</v>
      </c>
      <c r="AD48" s="68">
        <f t="shared" si="41"/>
        <v>0</v>
      </c>
      <c r="AE48" s="7"/>
      <c r="AF48" s="34"/>
      <c r="AG48" s="35"/>
      <c r="AH48" s="35"/>
      <c r="AI48" s="35"/>
      <c r="AJ48" s="36"/>
    </row>
    <row r="49" spans="4:36">
      <c r="D49" s="25"/>
      <c r="E49" s="25"/>
      <c r="F49" s="25"/>
      <c r="G49" s="25"/>
      <c r="H49" s="21"/>
      <c r="I49" s="21"/>
      <c r="J49" s="46">
        <f t="shared" ref="J49" si="44">ROUND(K49/(分類集計単位),1)</f>
        <v>0</v>
      </c>
      <c r="K49" s="40">
        <f t="shared" si="39"/>
        <v>0</v>
      </c>
      <c r="L49" s="31"/>
      <c r="N49" s="68">
        <f t="shared" si="40"/>
        <v>0</v>
      </c>
      <c r="O49" s="68">
        <f t="shared" si="40"/>
        <v>0</v>
      </c>
      <c r="P49" s="68">
        <f t="shared" si="40"/>
        <v>0</v>
      </c>
      <c r="Q49" s="68">
        <f t="shared" si="40"/>
        <v>0</v>
      </c>
      <c r="R49" s="68">
        <f t="shared" si="40"/>
        <v>0</v>
      </c>
      <c r="S49" s="68">
        <f t="shared" si="40"/>
        <v>0</v>
      </c>
      <c r="T49" s="68">
        <f t="shared" si="40"/>
        <v>0</v>
      </c>
      <c r="U49" s="68">
        <f t="shared" si="40"/>
        <v>0</v>
      </c>
      <c r="V49" s="68">
        <f t="shared" si="40"/>
        <v>0</v>
      </c>
      <c r="W49" s="68">
        <f t="shared" si="40"/>
        <v>0</v>
      </c>
      <c r="X49" s="68">
        <f t="shared" si="41"/>
        <v>0</v>
      </c>
      <c r="Y49" s="68">
        <f t="shared" si="41"/>
        <v>0</v>
      </c>
      <c r="Z49" s="68">
        <f t="shared" si="41"/>
        <v>0</v>
      </c>
      <c r="AA49" s="68">
        <f t="shared" si="41"/>
        <v>0</v>
      </c>
      <c r="AB49" s="68">
        <f t="shared" si="41"/>
        <v>0</v>
      </c>
      <c r="AC49" s="68">
        <f t="shared" si="41"/>
        <v>0</v>
      </c>
      <c r="AD49" s="68">
        <f t="shared" si="41"/>
        <v>0</v>
      </c>
      <c r="AE49" s="7"/>
      <c r="AF49" s="34"/>
      <c r="AG49" s="35"/>
      <c r="AH49" s="35"/>
      <c r="AI49" s="35"/>
      <c r="AJ49" s="36"/>
    </row>
    <row r="50" spans="4:36">
      <c r="D50" s="25"/>
      <c r="E50" s="25"/>
      <c r="F50" s="25"/>
      <c r="G50" s="25"/>
      <c r="H50" s="21"/>
      <c r="I50" s="21"/>
      <c r="J50" s="46">
        <f t="shared" si="38"/>
        <v>0</v>
      </c>
      <c r="K50" s="40">
        <f t="shared" si="39"/>
        <v>0</v>
      </c>
      <c r="L50" s="31"/>
      <c r="N50" s="68">
        <f t="shared" si="40"/>
        <v>0</v>
      </c>
      <c r="O50" s="68">
        <f t="shared" si="40"/>
        <v>0</v>
      </c>
      <c r="P50" s="68">
        <f t="shared" si="40"/>
        <v>0</v>
      </c>
      <c r="Q50" s="68">
        <f t="shared" si="40"/>
        <v>0</v>
      </c>
      <c r="R50" s="68">
        <f t="shared" si="40"/>
        <v>0</v>
      </c>
      <c r="S50" s="68">
        <f t="shared" si="40"/>
        <v>0</v>
      </c>
      <c r="T50" s="68">
        <f t="shared" si="40"/>
        <v>0</v>
      </c>
      <c r="U50" s="68">
        <f t="shared" si="40"/>
        <v>0</v>
      </c>
      <c r="V50" s="68">
        <f t="shared" si="40"/>
        <v>0</v>
      </c>
      <c r="W50" s="68">
        <f t="shared" si="40"/>
        <v>0</v>
      </c>
      <c r="X50" s="68">
        <f t="shared" si="41"/>
        <v>0</v>
      </c>
      <c r="Y50" s="68">
        <f t="shared" si="41"/>
        <v>0</v>
      </c>
      <c r="Z50" s="68">
        <f t="shared" si="41"/>
        <v>0</v>
      </c>
      <c r="AA50" s="68">
        <f t="shared" si="41"/>
        <v>0</v>
      </c>
      <c r="AB50" s="68">
        <f t="shared" si="41"/>
        <v>0</v>
      </c>
      <c r="AC50" s="68">
        <f t="shared" si="41"/>
        <v>0</v>
      </c>
      <c r="AD50" s="68">
        <f t="shared" si="41"/>
        <v>0</v>
      </c>
      <c r="AE50" s="7"/>
      <c r="AF50" s="34"/>
      <c r="AG50" s="35"/>
      <c r="AH50" s="35"/>
      <c r="AI50" s="35"/>
      <c r="AJ50" s="36"/>
    </row>
    <row r="51" spans="4:36" ht="3.75" customHeight="1">
      <c r="J51" s="47"/>
      <c r="K51" s="41"/>
      <c r="L51" s="12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7"/>
    </row>
    <row r="54" spans="4:36">
      <c r="J54" s="49"/>
    </row>
  </sheetData>
  <autoFilter ref="D6:S50" xr:uid="{00000000-0009-0000-0000-000000000000}"/>
  <dataConsolidate/>
  <mergeCells count="5">
    <mergeCell ref="AF2:AJ5"/>
    <mergeCell ref="D2:I5"/>
    <mergeCell ref="L2:L5"/>
    <mergeCell ref="J2:J4"/>
    <mergeCell ref="K2:K4"/>
  </mergeCells>
  <phoneticPr fontId="2"/>
  <conditionalFormatting sqref="L37 L29">
    <cfRule type="expression" dxfId="403" priority="24172" stopIfTrue="1">
      <formula>$A29-INT($A29)=0</formula>
    </cfRule>
  </conditionalFormatting>
  <conditionalFormatting sqref="N39:V50 AD39:AD50">
    <cfRule type="expression" dxfId="402" priority="21069" stopIfTrue="1">
      <formula>AND(N39&gt;0,N39&lt;$I39)</formula>
    </cfRule>
    <cfRule type="expression" dxfId="401" priority="21070" stopIfTrue="1">
      <formula>N39&gt;$I39</formula>
    </cfRule>
  </conditionalFormatting>
  <conditionalFormatting sqref="K39 K50 K43:K44">
    <cfRule type="expression" dxfId="400" priority="25680" stopIfTrue="1">
      <formula>OR(計画工数表示単位="（人月）",計画工数表示単位="（人日）")</formula>
    </cfRule>
    <cfRule type="expression" dxfId="399" priority="25681" stopIfTrue="1">
      <formula>計画工数表示単位&lt;&gt;""</formula>
    </cfRule>
  </conditionalFormatting>
  <conditionalFormatting sqref="J39 J50 J43:J44">
    <cfRule type="expression" dxfId="398" priority="25682" stopIfTrue="1">
      <formula>分類集計表示="(人週)"</formula>
    </cfRule>
    <cfRule type="expression" dxfId="397" priority="25683" stopIfTrue="1">
      <formula>分類集計表示&lt;&gt;""</formula>
    </cfRule>
  </conditionalFormatting>
  <conditionalFormatting sqref="E32 E29 E34:E37">
    <cfRule type="expression" dxfId="396" priority="24155" stopIfTrue="1">
      <formula>$A29=1100</formula>
    </cfRule>
    <cfRule type="expression" dxfId="395" priority="24156" stopIfTrue="1">
      <formula>$A29=1000</formula>
    </cfRule>
    <cfRule type="expression" dxfId="394" priority="24157" stopIfTrue="1">
      <formula>MOD(INT($A29/100),10) = 1</formula>
    </cfRule>
  </conditionalFormatting>
  <conditionalFormatting sqref="F32 F29 F34:F37">
    <cfRule type="expression" dxfId="393" priority="24158" stopIfTrue="1">
      <formula>OR($A29=1110,$A29=1010)</formula>
    </cfRule>
    <cfRule type="expression" dxfId="392" priority="24159" stopIfTrue="1">
      <formula>AND($A29-INT($A29)=0,MOD(INT($A29),10) = 0)</formula>
    </cfRule>
    <cfRule type="expression" dxfId="391" priority="24160" stopIfTrue="1">
      <formula>MOD(INT($A29/10),10) = 1</formula>
    </cfRule>
  </conditionalFormatting>
  <conditionalFormatting sqref="D37 D29 D32:D34">
    <cfRule type="expression" dxfId="390" priority="24161" stopIfTrue="1">
      <formula>$A29=1000</formula>
    </cfRule>
  </conditionalFormatting>
  <conditionalFormatting sqref="G32 G29 G34:G37">
    <cfRule type="expression" dxfId="389" priority="24162" stopIfTrue="1">
      <formula>AND($A29-INT($A29)=0,MOD(INT($A29),10)=1)</formula>
    </cfRule>
    <cfRule type="expression" dxfId="388" priority="24163" stopIfTrue="1">
      <formula>$A29-INT($A29)=0</formula>
    </cfRule>
    <cfRule type="expression" dxfId="387" priority="24164" stopIfTrue="1">
      <formula>(ROUNDUP($A29,0)-INT($A29))*MOD(INT($A29),10) = 1</formula>
    </cfRule>
  </conditionalFormatting>
  <conditionalFormatting sqref="H32:I32 H29:I29 H34:I37">
    <cfRule type="expression" dxfId="386" priority="24165" stopIfTrue="1">
      <formula>$A29-INT($A29)=0</formula>
    </cfRule>
  </conditionalFormatting>
  <conditionalFormatting sqref="J32 J29 J34:J37">
    <cfRule type="expression" dxfId="385" priority="25673" stopIfTrue="1">
      <formula>AND($A29-INT($A29)=0,分類集計表示="(人週)")</formula>
    </cfRule>
    <cfRule type="expression" dxfId="384" priority="25674" stopIfTrue="1">
      <formula>$A29-INT($A29)=0</formula>
    </cfRule>
  </conditionalFormatting>
  <conditionalFormatting sqref="K32 K29 K34:K37">
    <cfRule type="expression" dxfId="383" priority="25677" stopIfTrue="1">
      <formula>$A29-INT($A29)=0</formula>
    </cfRule>
    <cfRule type="expression" dxfId="382" priority="25678" stopIfTrue="1">
      <formula>OR(計画工数表示単位="（人月）",計画工数表示単位="（人日）")</formula>
    </cfRule>
    <cfRule type="expression" dxfId="381" priority="25679" stopIfTrue="1">
      <formula>計画工数表示単位&lt;&gt;""</formula>
    </cfRule>
  </conditionalFormatting>
  <conditionalFormatting sqref="J5">
    <cfRule type="expression" dxfId="380" priority="25672" stopIfTrue="1">
      <formula>分類集計表示="(人週)"</formula>
    </cfRule>
  </conditionalFormatting>
  <conditionalFormatting sqref="K5">
    <cfRule type="expression" dxfId="379" priority="25675" stopIfTrue="1">
      <formula>OR(計画工数表示単位="（人月）",計画工数表示単位="（人日）")</formula>
    </cfRule>
    <cfRule type="expression" dxfId="378" priority="25676" stopIfTrue="1">
      <formula>計画工数表示単位&lt;&gt;""</formula>
    </cfRule>
  </conditionalFormatting>
  <conditionalFormatting sqref="N48:R48">
    <cfRule type="expression" dxfId="377" priority="12927" stopIfTrue="1">
      <formula>AND(N48&gt;0,N48&lt;=$I48)</formula>
    </cfRule>
    <cfRule type="expression" dxfId="376" priority="12928" stopIfTrue="1">
      <formula>N48&gt;$I48</formula>
    </cfRule>
  </conditionalFormatting>
  <conditionalFormatting sqref="K48">
    <cfRule type="expression" dxfId="375" priority="12929" stopIfTrue="1">
      <formula>OR(計画工数表示単位="（人月）",計画工数表示単位="（人日）")</formula>
    </cfRule>
    <cfRule type="expression" dxfId="374" priority="12930" stopIfTrue="1">
      <formula>計画工数表示単位&lt;&gt;""</formula>
    </cfRule>
  </conditionalFormatting>
  <conditionalFormatting sqref="J48">
    <cfRule type="expression" dxfId="373" priority="12931" stopIfTrue="1">
      <formula>分類集計表示="(人週)"</formula>
    </cfRule>
    <cfRule type="expression" dxfId="372" priority="12932" stopIfTrue="1">
      <formula>分類集計表示&lt;&gt;""</formula>
    </cfRule>
  </conditionalFormatting>
  <conditionalFormatting sqref="AD50">
    <cfRule type="expression" dxfId="371" priority="10984" stopIfTrue="1">
      <formula>AND(AD50&gt;0,AD50&lt;=$I50)</formula>
    </cfRule>
    <cfRule type="expression" dxfId="370" priority="10985" stopIfTrue="1">
      <formula>AD50&gt;$I50</formula>
    </cfRule>
  </conditionalFormatting>
  <conditionalFormatting sqref="AD48">
    <cfRule type="expression" dxfId="369" priority="10700" stopIfTrue="1">
      <formula>AND(AD48&gt;0,AD48&lt;=$I48)</formula>
    </cfRule>
    <cfRule type="expression" dxfId="368" priority="10701" stopIfTrue="1">
      <formula>AD48&gt;$I48</formula>
    </cfRule>
  </conditionalFormatting>
  <conditionalFormatting sqref="N47:R47">
    <cfRule type="expression" dxfId="367" priority="4403" stopIfTrue="1">
      <formula>AND(N47&gt;0,N47&lt;=$I47)</formula>
    </cfRule>
    <cfRule type="expression" dxfId="366" priority="4404" stopIfTrue="1">
      <formula>N47&gt;$I47</formula>
    </cfRule>
  </conditionalFormatting>
  <conditionalFormatting sqref="K47">
    <cfRule type="expression" dxfId="365" priority="4405" stopIfTrue="1">
      <formula>OR(計画工数表示単位="（人月）",計画工数表示単位="（人日）")</formula>
    </cfRule>
    <cfRule type="expression" dxfId="364" priority="4406" stopIfTrue="1">
      <formula>計画工数表示単位&lt;&gt;""</formula>
    </cfRule>
  </conditionalFormatting>
  <conditionalFormatting sqref="J47">
    <cfRule type="expression" dxfId="363" priority="4407" stopIfTrue="1">
      <formula>分類集計表示="(人週)"</formula>
    </cfRule>
    <cfRule type="expression" dxfId="362" priority="4408" stopIfTrue="1">
      <formula>分類集計表示&lt;&gt;""</formula>
    </cfRule>
  </conditionalFormatting>
  <conditionalFormatting sqref="AD47">
    <cfRule type="expression" dxfId="361" priority="4401" stopIfTrue="1">
      <formula>AND(AD47&gt;0,AD47&lt;=$I47)</formula>
    </cfRule>
    <cfRule type="expression" dxfId="360" priority="4402" stopIfTrue="1">
      <formula>AD47&gt;$I47</formula>
    </cfRule>
  </conditionalFormatting>
  <conditionalFormatting sqref="S50">
    <cfRule type="expression" dxfId="359" priority="3971" stopIfTrue="1">
      <formula>AND(S50&gt;0,S50&lt;=$I50)</formula>
    </cfRule>
    <cfRule type="expression" dxfId="358" priority="3972" stopIfTrue="1">
      <formula>S50&gt;$I50</formula>
    </cfRule>
  </conditionalFormatting>
  <conditionalFormatting sqref="S48">
    <cfRule type="expression" dxfId="357" priority="3967" stopIfTrue="1">
      <formula>AND(S48&gt;0,S48&lt;=$I48)</formula>
    </cfRule>
    <cfRule type="expression" dxfId="356" priority="3968" stopIfTrue="1">
      <formula>S48&gt;$I48</formula>
    </cfRule>
  </conditionalFormatting>
  <conditionalFormatting sqref="S47">
    <cfRule type="expression" dxfId="355" priority="3911" stopIfTrue="1">
      <formula>AND(S47&gt;0,S47&lt;=$I47)</formula>
    </cfRule>
    <cfRule type="expression" dxfId="354" priority="3912" stopIfTrue="1">
      <formula>S47&gt;$I47</formula>
    </cfRule>
  </conditionalFormatting>
  <conditionalFormatting sqref="N45:R46">
    <cfRule type="expression" dxfId="353" priority="2958" stopIfTrue="1">
      <formula>AND(N45&gt;0,N45&lt;=$I45)</formula>
    </cfRule>
    <cfRule type="expression" dxfId="352" priority="2959" stopIfTrue="1">
      <formula>N45&gt;$I45</formula>
    </cfRule>
  </conditionalFormatting>
  <conditionalFormatting sqref="K45:K46">
    <cfRule type="expression" dxfId="351" priority="2960" stopIfTrue="1">
      <formula>OR(計画工数表示単位="（人月）",計画工数表示単位="（人日）")</formula>
    </cfRule>
    <cfRule type="expression" dxfId="350" priority="2961" stopIfTrue="1">
      <formula>計画工数表示単位&lt;&gt;""</formula>
    </cfRule>
  </conditionalFormatting>
  <conditionalFormatting sqref="J45:J46">
    <cfRule type="expression" dxfId="349" priority="2962" stopIfTrue="1">
      <formula>分類集計表示="(人週)"</formula>
    </cfRule>
    <cfRule type="expression" dxfId="348" priority="2963" stopIfTrue="1">
      <formula>分類集計表示&lt;&gt;""</formula>
    </cfRule>
  </conditionalFormatting>
  <conditionalFormatting sqref="AD45:AD46">
    <cfRule type="expression" dxfId="347" priority="2956" stopIfTrue="1">
      <formula>AND(AD45&gt;0,AD45&lt;=$I45)</formula>
    </cfRule>
    <cfRule type="expression" dxfId="346" priority="2957" stopIfTrue="1">
      <formula>AD45&gt;$I45</formula>
    </cfRule>
  </conditionalFormatting>
  <conditionalFormatting sqref="S45:S46">
    <cfRule type="expression" dxfId="345" priority="2954" stopIfTrue="1">
      <formula>AND(S45&gt;0,S45&lt;=$I45)</formula>
    </cfRule>
    <cfRule type="expression" dxfId="344" priority="2955" stopIfTrue="1">
      <formula>S45&gt;$I45</formula>
    </cfRule>
  </conditionalFormatting>
  <conditionalFormatting sqref="N7:V7 N27:V30 N14:V14 AD13:AD14 AD27:AD30 AD7 N34:AD37 AD32:AD33 N32:V33 N13 Q13:V13">
    <cfRule type="expression" dxfId="343" priority="2258">
      <formula>AND($A7-INT($A7)=0,SUM(OFFSET(N7,0,0,$C7,1))&gt;0,N$3&lt;&gt;"")</formula>
    </cfRule>
    <cfRule type="expression" dxfId="342" priority="2259">
      <formula>AND($A7-INT($A7)=0,SUM(OFFSET(N7,0,0,$C7,1))&gt;0,N$3="")</formula>
    </cfRule>
    <cfRule type="expression" dxfId="341" priority="2260">
      <formula>AND($A7-INT($A7)=0,N$3&lt;&gt;"")</formula>
    </cfRule>
    <cfRule type="expression" dxfId="340" priority="2261">
      <formula>AND($A7-INT($A7)=0,N$3="")</formula>
    </cfRule>
  </conditionalFormatting>
  <conditionalFormatting sqref="N32:S32 O4:V5 N7:V8 AD7:AD10 AD4:AD5 N10:V10 N9:O9 N33:AD37 N14:V30 AD13:AD30 N13 Q13:V13">
    <cfRule type="expression" dxfId="339" priority="2262">
      <formula>N$3&lt;&gt;""</formula>
    </cfRule>
  </conditionalFormatting>
  <conditionalFormatting sqref="O3:V3 AD3">
    <cfRule type="expression" dxfId="338" priority="2256">
      <formula>O3&lt;&gt;""</formula>
    </cfRule>
  </conditionalFormatting>
  <conditionalFormatting sqref="O2">
    <cfRule type="expression" dxfId="337" priority="2221">
      <formula>O2&lt;&gt;""</formula>
    </cfRule>
  </conditionalFormatting>
  <conditionalFormatting sqref="N8:V8 N15:V26 AD15:AD26 AD8:AD10 N10:V10 N9:O9">
    <cfRule type="expression" dxfId="336" priority="2013">
      <formula>AND($A8-INT($A8)=0,SUM(OFFSET(N8,0,0,$C8,1))&gt;0,N$3&lt;&gt;"")</formula>
    </cfRule>
    <cfRule type="expression" dxfId="335" priority="2014">
      <formula>AND($A8-INT($A8)=0,SUM(OFFSET(N8,0,0,$C8,1))&gt;0,N$3="")</formula>
    </cfRule>
    <cfRule type="expression" dxfId="334" priority="2015">
      <formula>AND($A8-INT($A8)=0,N$3&lt;&gt;"")</formula>
    </cfRule>
    <cfRule type="expression" dxfId="333" priority="2016">
      <formula>AND($A8-INT($A8)=0,N$3="")</formula>
    </cfRule>
  </conditionalFormatting>
  <conditionalFormatting sqref="N39 O39:V50 AD39:AD50">
    <cfRule type="expression" dxfId="332" priority="1724">
      <formula>AND(N39&gt;0,N39=$I39)</formula>
    </cfRule>
  </conditionalFormatting>
  <conditionalFormatting sqref="O39:V50 AD39:AD50">
    <cfRule type="expression" dxfId="331" priority="1723">
      <formula>AND(O39&gt;0,O39=$I39)</formula>
    </cfRule>
  </conditionalFormatting>
  <conditionalFormatting sqref="N43:N48 N50">
    <cfRule type="expression" dxfId="330" priority="1722">
      <formula>AND(N43&gt;0,N43=$I43)</formula>
    </cfRule>
  </conditionalFormatting>
  <conditionalFormatting sqref="N43:N48 N50">
    <cfRule type="expression" dxfId="329" priority="1720">
      <formula>AND(N43&gt;0,N43=$I43)</formula>
    </cfRule>
  </conditionalFormatting>
  <conditionalFormatting sqref="U32:V32 AD32">
    <cfRule type="expression" dxfId="328" priority="1491">
      <formula>U$3&lt;&gt;""</formula>
    </cfRule>
  </conditionalFormatting>
  <conditionalFormatting sqref="L32">
    <cfRule type="expression" dxfId="327" priority="1487" stopIfTrue="1">
      <formula>$A32-INT($A32)=0</formula>
    </cfRule>
  </conditionalFormatting>
  <conditionalFormatting sqref="E30">
    <cfRule type="expression" dxfId="326" priority="1471" stopIfTrue="1">
      <formula>$A30=1100</formula>
    </cfRule>
    <cfRule type="expression" dxfId="325" priority="1472" stopIfTrue="1">
      <formula>$A30=1000</formula>
    </cfRule>
    <cfRule type="expression" dxfId="324" priority="1473" stopIfTrue="1">
      <formula>MOD(INT($A30/100),10) = 1</formula>
    </cfRule>
  </conditionalFormatting>
  <conditionalFormatting sqref="F30">
    <cfRule type="expression" dxfId="323" priority="1474" stopIfTrue="1">
      <formula>OR($A30=1110,$A30=1010)</formula>
    </cfRule>
    <cfRule type="expression" dxfId="322" priority="1475" stopIfTrue="1">
      <formula>AND($A30-INT($A30)=0,MOD(INT($A30),10) = 0)</formula>
    </cfRule>
    <cfRule type="expression" dxfId="321" priority="1476" stopIfTrue="1">
      <formula>MOD(INT($A30/10),10) = 1</formula>
    </cfRule>
  </conditionalFormatting>
  <conditionalFormatting sqref="D30">
    <cfRule type="expression" dxfId="320" priority="1477" stopIfTrue="1">
      <formula>$A30=1000</formula>
    </cfRule>
  </conditionalFormatting>
  <conditionalFormatting sqref="G30">
    <cfRule type="expression" dxfId="319" priority="1478" stopIfTrue="1">
      <formula>AND($A30-INT($A30)=0,MOD(INT($A30),10)=1)</formula>
    </cfRule>
    <cfRule type="expression" dxfId="318" priority="1479" stopIfTrue="1">
      <formula>$A30-INT($A30)=0</formula>
    </cfRule>
    <cfRule type="expression" dxfId="317" priority="1480" stopIfTrue="1">
      <formula>(ROUNDUP($A30,0)-INT($A30))*MOD(INT($A30),10) = 1</formula>
    </cfRule>
  </conditionalFormatting>
  <conditionalFormatting sqref="H30:I30">
    <cfRule type="expression" dxfId="316" priority="1481" stopIfTrue="1">
      <formula>$A30-INT($A30)=0</formula>
    </cfRule>
  </conditionalFormatting>
  <conditionalFormatting sqref="J30">
    <cfRule type="expression" dxfId="315" priority="1482" stopIfTrue="1">
      <formula>AND($A30-INT($A30)=0,分類集計表示="(人週)")</formula>
    </cfRule>
    <cfRule type="expression" dxfId="314" priority="1483" stopIfTrue="1">
      <formula>$A30-INT($A30)=0</formula>
    </cfRule>
  </conditionalFormatting>
  <conditionalFormatting sqref="K30">
    <cfRule type="expression" dxfId="313" priority="1484" stopIfTrue="1">
      <formula>$A30-INT($A30)=0</formula>
    </cfRule>
    <cfRule type="expression" dxfId="312" priority="1485" stopIfTrue="1">
      <formula>OR(計画工数表示単位="（人月）",計画工数表示単位="（人日）")</formula>
    </cfRule>
    <cfRule type="expression" dxfId="311" priority="1486" stopIfTrue="1">
      <formula>計画工数表示単位&lt;&gt;""</formula>
    </cfRule>
  </conditionalFormatting>
  <conditionalFormatting sqref="L30">
    <cfRule type="expression" dxfId="310" priority="1466" stopIfTrue="1">
      <formula>$A30-INT($A30)=0</formula>
    </cfRule>
  </conditionalFormatting>
  <conditionalFormatting sqref="E33">
    <cfRule type="expression" dxfId="309" priority="1450" stopIfTrue="1">
      <formula>$A33=1100</formula>
    </cfRule>
    <cfRule type="expression" dxfId="308" priority="1451" stopIfTrue="1">
      <formula>$A33=1000</formula>
    </cfRule>
    <cfRule type="expression" dxfId="307" priority="1452" stopIfTrue="1">
      <formula>MOD(INT($A33/100),10) = 1</formula>
    </cfRule>
  </conditionalFormatting>
  <conditionalFormatting sqref="F33">
    <cfRule type="expression" dxfId="306" priority="1453" stopIfTrue="1">
      <formula>OR($A33=1110,$A33=1010)</formula>
    </cfRule>
    <cfRule type="expression" dxfId="305" priority="1454" stopIfTrue="1">
      <formula>AND($A33-INT($A33)=0,MOD(INT($A33),10) = 0)</formula>
    </cfRule>
    <cfRule type="expression" dxfId="304" priority="1455" stopIfTrue="1">
      <formula>MOD(INT($A33/10),10) = 1</formula>
    </cfRule>
  </conditionalFormatting>
  <conditionalFormatting sqref="G33">
    <cfRule type="expression" dxfId="303" priority="1457" stopIfTrue="1">
      <formula>AND($A33-INT($A33)=0,MOD(INT($A33),10)=1)</formula>
    </cfRule>
    <cfRule type="expression" dxfId="302" priority="1458" stopIfTrue="1">
      <formula>$A33-INT($A33)=0</formula>
    </cfRule>
    <cfRule type="expression" dxfId="301" priority="1459" stopIfTrue="1">
      <formula>(ROUNDUP($A33,0)-INT($A33))*MOD(INT($A33),10) = 1</formula>
    </cfRule>
  </conditionalFormatting>
  <conditionalFormatting sqref="H33:I33">
    <cfRule type="expression" dxfId="300" priority="1460" stopIfTrue="1">
      <formula>$A33-INT($A33)=0</formula>
    </cfRule>
  </conditionalFormatting>
  <conditionalFormatting sqref="J33">
    <cfRule type="expression" dxfId="299" priority="1461" stopIfTrue="1">
      <formula>AND($A33-INT($A33)=0,分類集計表示="(人週)")</formula>
    </cfRule>
    <cfRule type="expression" dxfId="298" priority="1462" stopIfTrue="1">
      <formula>$A33-INT($A33)=0</formula>
    </cfRule>
  </conditionalFormatting>
  <conditionalFormatting sqref="K33">
    <cfRule type="expression" dxfId="297" priority="1463" stopIfTrue="1">
      <formula>$A33-INT($A33)=0</formula>
    </cfRule>
    <cfRule type="expression" dxfId="296" priority="1464" stopIfTrue="1">
      <formula>OR(計画工数表示単位="（人月）",計画工数表示単位="（人日）")</formula>
    </cfRule>
    <cfRule type="expression" dxfId="295" priority="1465" stopIfTrue="1">
      <formula>計画工数表示単位&lt;&gt;""</formula>
    </cfRule>
  </conditionalFormatting>
  <conditionalFormatting sqref="T32">
    <cfRule type="expression" dxfId="294" priority="1436">
      <formula>T$3&lt;&gt;""</formula>
    </cfRule>
  </conditionalFormatting>
  <conditionalFormatting sqref="U33:V33 AD33">
    <cfRule type="expression" dxfId="293" priority="1432">
      <formula>U$3&lt;&gt;""</formula>
    </cfRule>
  </conditionalFormatting>
  <conditionalFormatting sqref="T33">
    <cfRule type="expression" dxfId="292" priority="1431">
      <formula>T$3&lt;&gt;""</formula>
    </cfRule>
  </conditionalFormatting>
  <conditionalFormatting sqref="L7 L27">
    <cfRule type="expression" dxfId="291" priority="1161" stopIfTrue="1">
      <formula>$A7-INT($A7)=0</formula>
    </cfRule>
  </conditionalFormatting>
  <conditionalFormatting sqref="E7 E27">
    <cfRule type="expression" dxfId="290" priority="1150" stopIfTrue="1">
      <formula>$A7=1100</formula>
    </cfRule>
    <cfRule type="expression" dxfId="289" priority="1151" stopIfTrue="1">
      <formula>$A7=1000</formula>
    </cfRule>
    <cfRule type="expression" dxfId="288" priority="1152" stopIfTrue="1">
      <formula>MOD(INT($A7/100),10) = 1</formula>
    </cfRule>
  </conditionalFormatting>
  <conditionalFormatting sqref="F7 F27">
    <cfRule type="expression" dxfId="287" priority="1153" stopIfTrue="1">
      <formula>OR($A7=1110,$A7=1010)</formula>
    </cfRule>
    <cfRule type="expression" dxfId="286" priority="1154" stopIfTrue="1">
      <formula>AND($A7-INT($A7)=0,MOD(INT($A7),10) = 0)</formula>
    </cfRule>
    <cfRule type="expression" dxfId="285" priority="1155" stopIfTrue="1">
      <formula>MOD(INT($A7/10),10) = 1</formula>
    </cfRule>
  </conditionalFormatting>
  <conditionalFormatting sqref="D7 D27">
    <cfRule type="expression" dxfId="284" priority="1156" stopIfTrue="1">
      <formula>$A7=1000</formula>
    </cfRule>
  </conditionalFormatting>
  <conditionalFormatting sqref="G7 G27">
    <cfRule type="expression" dxfId="283" priority="1157" stopIfTrue="1">
      <formula>AND($A7-INT($A7)=0,MOD(INT($A7),10)=1)</formula>
    </cfRule>
    <cfRule type="expression" dxfId="282" priority="1158" stopIfTrue="1">
      <formula>$A7-INT($A7)=0</formula>
    </cfRule>
    <cfRule type="expression" dxfId="281" priority="1159" stopIfTrue="1">
      <formula>(ROUNDUP($A7,0)-INT($A7))*MOD(INT($A7),10) = 1</formula>
    </cfRule>
  </conditionalFormatting>
  <conditionalFormatting sqref="H7:I7 H27:I27">
    <cfRule type="expression" dxfId="280" priority="1160" stopIfTrue="1">
      <formula>$A7-INT($A7)=0</formula>
    </cfRule>
  </conditionalFormatting>
  <conditionalFormatting sqref="J7 J27">
    <cfRule type="expression" dxfId="279" priority="1162" stopIfTrue="1">
      <formula>AND($A7-INT($A7)=0,分類集計表示="(人週)")</formula>
    </cfRule>
    <cfRule type="expression" dxfId="278" priority="1163" stopIfTrue="1">
      <formula>$A7-INT($A7)=0</formula>
    </cfRule>
  </conditionalFormatting>
  <conditionalFormatting sqref="K7 K27">
    <cfRule type="expression" dxfId="277" priority="1164" stopIfTrue="1">
      <formula>$A7-INT($A7)=0</formula>
    </cfRule>
    <cfRule type="expression" dxfId="276" priority="1165" stopIfTrue="1">
      <formula>OR(計画工数表示単位="（人月）",計画工数表示単位="（人日）")</formula>
    </cfRule>
    <cfRule type="expression" dxfId="275" priority="1166" stopIfTrue="1">
      <formula>計画工数表示単位&lt;&gt;""</formula>
    </cfRule>
  </conditionalFormatting>
  <conditionalFormatting sqref="L28">
    <cfRule type="expression" dxfId="274" priority="1139" stopIfTrue="1">
      <formula>$A28-INT($A28)=0</formula>
    </cfRule>
  </conditionalFormatting>
  <conditionalFormatting sqref="E28">
    <cfRule type="expression" dxfId="273" priority="1128" stopIfTrue="1">
      <formula>$A28=1100</formula>
    </cfRule>
    <cfRule type="expression" dxfId="272" priority="1129" stopIfTrue="1">
      <formula>$A28=1000</formula>
    </cfRule>
    <cfRule type="expression" dxfId="271" priority="1130" stopIfTrue="1">
      <formula>MOD(INT($A28/100),10) = 1</formula>
    </cfRule>
  </conditionalFormatting>
  <conditionalFormatting sqref="F28">
    <cfRule type="expression" dxfId="270" priority="1131" stopIfTrue="1">
      <formula>OR($A28=1110,$A28=1010)</formula>
    </cfRule>
    <cfRule type="expression" dxfId="269" priority="1132" stopIfTrue="1">
      <formula>AND($A28-INT($A28)=0,MOD(INT($A28),10) = 0)</formula>
    </cfRule>
    <cfRule type="expression" dxfId="268" priority="1133" stopIfTrue="1">
      <formula>MOD(INT($A28/10),10) = 1</formula>
    </cfRule>
  </conditionalFormatting>
  <conditionalFormatting sqref="D28">
    <cfRule type="expression" dxfId="267" priority="1134" stopIfTrue="1">
      <formula>$A28=1000</formula>
    </cfRule>
  </conditionalFormatting>
  <conditionalFormatting sqref="G28">
    <cfRule type="expression" dxfId="266" priority="1135" stopIfTrue="1">
      <formula>AND($A28-INT($A28)=0,MOD(INT($A28),10)=1)</formula>
    </cfRule>
    <cfRule type="expression" dxfId="265" priority="1136" stopIfTrue="1">
      <formula>$A28-INT($A28)=0</formula>
    </cfRule>
    <cfRule type="expression" dxfId="264" priority="1137" stopIfTrue="1">
      <formula>(ROUNDUP($A28,0)-INT($A28))*MOD(INT($A28),10) = 1</formula>
    </cfRule>
  </conditionalFormatting>
  <conditionalFormatting sqref="H28:I28">
    <cfRule type="expression" dxfId="263" priority="1138" stopIfTrue="1">
      <formula>$A28-INT($A28)=0</formula>
    </cfRule>
  </conditionalFormatting>
  <conditionalFormatting sqref="J28">
    <cfRule type="expression" dxfId="262" priority="1140" stopIfTrue="1">
      <formula>AND($A28-INT($A28)=0,分類集計表示="(人週)")</formula>
    </cfRule>
    <cfRule type="expression" dxfId="261" priority="1141" stopIfTrue="1">
      <formula>$A28-INT($A28)=0</formula>
    </cfRule>
  </conditionalFormatting>
  <conditionalFormatting sqref="K28">
    <cfRule type="expression" dxfId="260" priority="1142" stopIfTrue="1">
      <formula>$A28-INT($A28)=0</formula>
    </cfRule>
    <cfRule type="expression" dxfId="259" priority="1143" stopIfTrue="1">
      <formula>OR(計画工数表示単位="（人月）",計画工数表示単位="（人日）")</formula>
    </cfRule>
    <cfRule type="expression" dxfId="258" priority="1144" stopIfTrue="1">
      <formula>計画工数表示単位&lt;&gt;""</formula>
    </cfRule>
  </conditionalFormatting>
  <conditionalFormatting sqref="L33">
    <cfRule type="expression" dxfId="257" priority="425" stopIfTrue="1">
      <formula>$A33-INT($A33)=0</formula>
    </cfRule>
  </conditionalFormatting>
  <conditionalFormatting sqref="K40 K42">
    <cfRule type="expression" dxfId="256" priority="369" stopIfTrue="1">
      <formula>OR(計画工数表示単位="（人月）",計画工数表示単位="（人日）")</formula>
    </cfRule>
    <cfRule type="expression" dxfId="255" priority="370" stopIfTrue="1">
      <formula>計画工数表示単位&lt;&gt;""</formula>
    </cfRule>
  </conditionalFormatting>
  <conditionalFormatting sqref="J40 J42">
    <cfRule type="expression" dxfId="254" priority="371" stopIfTrue="1">
      <formula>分類集計表示="(人週)"</formula>
    </cfRule>
    <cfRule type="expression" dxfId="253" priority="372" stopIfTrue="1">
      <formula>分類集計表示&lt;&gt;""</formula>
    </cfRule>
  </conditionalFormatting>
  <conditionalFormatting sqref="AD40 AD42">
    <cfRule type="expression" dxfId="252" priority="365" stopIfTrue="1">
      <formula>AND(AD40&gt;0,AD40&lt;=$I40)</formula>
    </cfRule>
    <cfRule type="expression" dxfId="251" priority="366" stopIfTrue="1">
      <formula>AD40&gt;$I40</formula>
    </cfRule>
  </conditionalFormatting>
  <conditionalFormatting sqref="S40 S42">
    <cfRule type="expression" dxfId="250" priority="363" stopIfTrue="1">
      <formula>AND(S40&gt;0,S40&lt;=$I40)</formula>
    </cfRule>
    <cfRule type="expression" dxfId="249" priority="364" stopIfTrue="1">
      <formula>S40&gt;$I40</formula>
    </cfRule>
  </conditionalFormatting>
  <conditionalFormatting sqref="N40 N42">
    <cfRule type="expression" dxfId="248" priority="355">
      <formula>AND(N40&gt;0,N40=$I40)</formula>
    </cfRule>
  </conditionalFormatting>
  <conditionalFormatting sqref="N40 N42">
    <cfRule type="expression" dxfId="247" priority="353">
      <formula>AND(N40&gt;0,N40=$I40)</formula>
    </cfRule>
  </conditionalFormatting>
  <conditionalFormatting sqref="E8 E25:E26 E18 E21:E22">
    <cfRule type="expression" dxfId="246" priority="333" stopIfTrue="1">
      <formula>$A8=1100</formula>
    </cfRule>
    <cfRule type="expression" dxfId="245" priority="334" stopIfTrue="1">
      <formula>$A8=1000</formula>
    </cfRule>
    <cfRule type="expression" dxfId="244" priority="335" stopIfTrue="1">
      <formula>MOD(INT($A8/100),10) = 1</formula>
    </cfRule>
  </conditionalFormatting>
  <conditionalFormatting sqref="F8 F25:F26 F18 F22">
    <cfRule type="expression" dxfId="243" priority="336" stopIfTrue="1">
      <formula>OR($A8=1110,$A8=1010)</formula>
    </cfRule>
    <cfRule type="expression" dxfId="242" priority="337" stopIfTrue="1">
      <formula>AND($A8-INT($A8)=0,MOD(INT($A8),10) = 0)</formula>
    </cfRule>
    <cfRule type="expression" dxfId="241" priority="338" stopIfTrue="1">
      <formula>MOD(INT($A8/10),10) = 1</formula>
    </cfRule>
  </conditionalFormatting>
  <conditionalFormatting sqref="D8 D25:D26 D18 D21:D22">
    <cfRule type="expression" dxfId="240" priority="339" stopIfTrue="1">
      <formula>$A8=1000</formula>
    </cfRule>
  </conditionalFormatting>
  <conditionalFormatting sqref="G8 G25:G26 G18 G21:G22">
    <cfRule type="expression" dxfId="239" priority="340" stopIfTrue="1">
      <formula>AND($A8-INT($A8)=0,MOD(INT($A8),10)=1)</formula>
    </cfRule>
    <cfRule type="expression" dxfId="238" priority="341" stopIfTrue="1">
      <formula>$A8-INT($A8)=0</formula>
    </cfRule>
    <cfRule type="expression" dxfId="237" priority="342" stopIfTrue="1">
      <formula>(ROUNDUP($A8,0)-INT($A8))*MOD(INT($A8),10) = 1</formula>
    </cfRule>
  </conditionalFormatting>
  <conditionalFormatting sqref="H8:I8 H21:I22 I18 H25:I26">
    <cfRule type="expression" dxfId="236" priority="343" stopIfTrue="1">
      <formula>$A8-INT($A8)=0</formula>
    </cfRule>
  </conditionalFormatting>
  <conditionalFormatting sqref="J8 J25:J26 J18 J21:J22">
    <cfRule type="expression" dxfId="235" priority="344" stopIfTrue="1">
      <formula>AND($A8-INT($A8)=0,分類集計表示="(人週)")</formula>
    </cfRule>
    <cfRule type="expression" dxfId="234" priority="345" stopIfTrue="1">
      <formula>$A8-INT($A8)=0</formula>
    </cfRule>
  </conditionalFormatting>
  <conditionalFormatting sqref="K8 K25:K26 K18 K21:K22">
    <cfRule type="expression" dxfId="233" priority="346" stopIfTrue="1">
      <formula>$A8-INT($A8)=0</formula>
    </cfRule>
    <cfRule type="expression" dxfId="232" priority="347" stopIfTrue="1">
      <formula>OR(計画工数表示単位="（人月）",計画工数表示単位="（人日）")</formula>
    </cfRule>
    <cfRule type="expression" dxfId="231" priority="348" stopIfTrue="1">
      <formula>計画工数表示単位&lt;&gt;""</formula>
    </cfRule>
  </conditionalFormatting>
  <conditionalFormatting sqref="L8 L25:L26 L18 L21:L22">
    <cfRule type="expression" dxfId="230" priority="328" stopIfTrue="1">
      <formula>$A8-INT($A8)=0</formula>
    </cfRule>
  </conditionalFormatting>
  <conditionalFormatting sqref="H18">
    <cfRule type="expression" dxfId="229" priority="326" stopIfTrue="1">
      <formula>$A18-INT($A18)=0</formula>
    </cfRule>
  </conditionalFormatting>
  <conditionalFormatting sqref="L23:L24">
    <cfRule type="expression" dxfId="228" priority="320" stopIfTrue="1">
      <formula>$A23-INT($A23)=0</formula>
    </cfRule>
  </conditionalFormatting>
  <conditionalFormatting sqref="E23">
    <cfRule type="expression" dxfId="227" priority="309" stopIfTrue="1">
      <formula>$A23=1100</formula>
    </cfRule>
    <cfRule type="expression" dxfId="226" priority="310" stopIfTrue="1">
      <formula>$A23=1000</formula>
    </cfRule>
    <cfRule type="expression" dxfId="225" priority="311" stopIfTrue="1">
      <formula>MOD(INT($A23/100),10) = 1</formula>
    </cfRule>
  </conditionalFormatting>
  <conditionalFormatting sqref="F23:F24">
    <cfRule type="expression" dxfId="224" priority="312" stopIfTrue="1">
      <formula>OR($A23=1110,$A23=1010)</formula>
    </cfRule>
    <cfRule type="expression" dxfId="223" priority="313" stopIfTrue="1">
      <formula>AND($A23-INT($A23)=0,MOD(INT($A23),10) = 0)</formula>
    </cfRule>
    <cfRule type="expression" dxfId="222" priority="314" stopIfTrue="1">
      <formula>MOD(INT($A23/10),10) = 1</formula>
    </cfRule>
  </conditionalFormatting>
  <conditionalFormatting sqref="D23:D24">
    <cfRule type="expression" dxfId="221" priority="315" stopIfTrue="1">
      <formula>$A23=1000</formula>
    </cfRule>
  </conditionalFormatting>
  <conditionalFormatting sqref="G23:G24">
    <cfRule type="expression" dxfId="220" priority="316" stopIfTrue="1">
      <formula>AND($A23-INT($A23)=0,MOD(INT($A23),10)=1)</formula>
    </cfRule>
    <cfRule type="expression" dxfId="219" priority="317" stopIfTrue="1">
      <formula>$A23-INT($A23)=0</formula>
    </cfRule>
    <cfRule type="expression" dxfId="218" priority="318" stopIfTrue="1">
      <formula>(ROUNDUP($A23,0)-INT($A23))*MOD(INT($A23),10) = 1</formula>
    </cfRule>
  </conditionalFormatting>
  <conditionalFormatting sqref="H23:I24">
    <cfRule type="expression" dxfId="217" priority="319" stopIfTrue="1">
      <formula>$A23-INT($A23)=0</formula>
    </cfRule>
  </conditionalFormatting>
  <conditionalFormatting sqref="J23:J24">
    <cfRule type="expression" dxfId="216" priority="321" stopIfTrue="1">
      <formula>AND($A23-INT($A23)=0,分類集計表示="(人週)")</formula>
    </cfRule>
    <cfRule type="expression" dxfId="215" priority="322" stopIfTrue="1">
      <formula>$A23-INT($A23)=0</formula>
    </cfRule>
  </conditionalFormatting>
  <conditionalFormatting sqref="K23:K24">
    <cfRule type="expression" dxfId="214" priority="323" stopIfTrue="1">
      <formula>$A23-INT($A23)=0</formula>
    </cfRule>
    <cfRule type="expression" dxfId="213" priority="324" stopIfTrue="1">
      <formula>OR(計画工数表示単位="（人月）",計画工数表示単位="（人日）")</formula>
    </cfRule>
    <cfRule type="expression" dxfId="212" priority="325" stopIfTrue="1">
      <formula>計画工数表示単位&lt;&gt;""</formula>
    </cfRule>
  </conditionalFormatting>
  <conditionalFormatting sqref="L34:L36">
    <cfRule type="expression" dxfId="211" priority="298" stopIfTrue="1">
      <formula>$A34-INT($A34)=0</formula>
    </cfRule>
  </conditionalFormatting>
  <conditionalFormatting sqref="D35:D36">
    <cfRule type="expression" dxfId="210" priority="293" stopIfTrue="1">
      <formula>$A35=1000</formula>
    </cfRule>
  </conditionalFormatting>
  <conditionalFormatting sqref="E9">
    <cfRule type="expression" dxfId="209" priority="262" stopIfTrue="1">
      <formula>$A9=1100</formula>
    </cfRule>
    <cfRule type="expression" dxfId="208" priority="263" stopIfTrue="1">
      <formula>$A9=1000</formula>
    </cfRule>
    <cfRule type="expression" dxfId="207" priority="264" stopIfTrue="1">
      <formula>MOD(INT($A9/100),10) = 1</formula>
    </cfRule>
  </conditionalFormatting>
  <conditionalFormatting sqref="D9">
    <cfRule type="expression" dxfId="206" priority="268" stopIfTrue="1">
      <formula>$A9=1000</formula>
    </cfRule>
  </conditionalFormatting>
  <conditionalFormatting sqref="I9">
    <cfRule type="expression" dxfId="205" priority="272" stopIfTrue="1">
      <formula>$A9-INT($A9)=0</formula>
    </cfRule>
  </conditionalFormatting>
  <conditionalFormatting sqref="J9">
    <cfRule type="expression" dxfId="204" priority="273" stopIfTrue="1">
      <formula>AND($A9-INT($A9)=0,分類集計表示="(人週)")</formula>
    </cfRule>
    <cfRule type="expression" dxfId="203" priority="274" stopIfTrue="1">
      <formula>$A9-INT($A9)=0</formula>
    </cfRule>
  </conditionalFormatting>
  <conditionalFormatting sqref="K9">
    <cfRule type="expression" dxfId="202" priority="275" stopIfTrue="1">
      <formula>$A9-INT($A9)=0</formula>
    </cfRule>
    <cfRule type="expression" dxfId="201" priority="276" stopIfTrue="1">
      <formula>OR(計画工数表示単位="（人月）",計画工数表示単位="（人日）")</formula>
    </cfRule>
    <cfRule type="expression" dxfId="200" priority="277" stopIfTrue="1">
      <formula>計画工数表示単位&lt;&gt;""</formula>
    </cfRule>
  </conditionalFormatting>
  <conditionalFormatting sqref="L9">
    <cfRule type="expression" dxfId="199" priority="257" stopIfTrue="1">
      <formula>$A9-INT($A9)=0</formula>
    </cfRule>
  </conditionalFormatting>
  <conditionalFormatting sqref="E10 E16:E17">
    <cfRule type="expression" dxfId="198" priority="237" stopIfTrue="1">
      <formula>$A10=1100</formula>
    </cfRule>
    <cfRule type="expression" dxfId="197" priority="238" stopIfTrue="1">
      <formula>$A10=1000</formula>
    </cfRule>
    <cfRule type="expression" dxfId="196" priority="239" stopIfTrue="1">
      <formula>MOD(INT($A10/100),10) = 1</formula>
    </cfRule>
  </conditionalFormatting>
  <conditionalFormatting sqref="F16:F17">
    <cfRule type="expression" dxfId="195" priority="240" stopIfTrue="1">
      <formula>OR($A16=1110,$A16=1010)</formula>
    </cfRule>
    <cfRule type="expression" dxfId="194" priority="241" stopIfTrue="1">
      <formula>AND($A16-INT($A16)=0,MOD(INT($A16),10) = 0)</formula>
    </cfRule>
    <cfRule type="expression" dxfId="193" priority="242" stopIfTrue="1">
      <formula>MOD(INT($A16/10),10) = 1</formula>
    </cfRule>
  </conditionalFormatting>
  <conditionalFormatting sqref="D10 D16:D17">
    <cfRule type="expression" dxfId="192" priority="243" stopIfTrue="1">
      <formula>$A10=1000</formula>
    </cfRule>
  </conditionalFormatting>
  <conditionalFormatting sqref="G16:G17">
    <cfRule type="expression" dxfId="191" priority="244" stopIfTrue="1">
      <formula>AND($A16-INT($A16)=0,MOD(INT($A16),10)=1)</formula>
    </cfRule>
    <cfRule type="expression" dxfId="190" priority="245" stopIfTrue="1">
      <formula>$A16-INT($A16)=0</formula>
    </cfRule>
    <cfRule type="expression" dxfId="189" priority="246" stopIfTrue="1">
      <formula>(ROUNDUP($A16,0)-INT($A16))*MOD(INT($A16),10) = 1</formula>
    </cfRule>
  </conditionalFormatting>
  <conditionalFormatting sqref="H16:I17 I10">
    <cfRule type="expression" dxfId="188" priority="247" stopIfTrue="1">
      <formula>$A10-INT($A10)=0</formula>
    </cfRule>
  </conditionalFormatting>
  <conditionalFormatting sqref="J10 J16:J17">
    <cfRule type="expression" dxfId="187" priority="248" stopIfTrue="1">
      <formula>AND($A10-INT($A10)=0,分類集計表示="(人週)")</formula>
    </cfRule>
    <cfRule type="expression" dxfId="186" priority="249" stopIfTrue="1">
      <formula>$A10-INT($A10)=0</formula>
    </cfRule>
  </conditionalFormatting>
  <conditionalFormatting sqref="K10 K16:K17">
    <cfRule type="expression" dxfId="185" priority="250" stopIfTrue="1">
      <formula>$A10-INT($A10)=0</formula>
    </cfRule>
    <cfRule type="expression" dxfId="184" priority="251" stopIfTrue="1">
      <formula>OR(計画工数表示単位="（人月）",計画工数表示単位="（人日）")</formula>
    </cfRule>
    <cfRule type="expression" dxfId="183" priority="252" stopIfTrue="1">
      <formula>計画工数表示単位&lt;&gt;""</formula>
    </cfRule>
  </conditionalFormatting>
  <conditionalFormatting sqref="L16:L17">
    <cfRule type="expression" dxfId="182" priority="232" stopIfTrue="1">
      <formula>$A16-INT($A16)=0</formula>
    </cfRule>
  </conditionalFormatting>
  <conditionalFormatting sqref="F21">
    <cfRule type="expression" dxfId="181" priority="229" stopIfTrue="1">
      <formula>OR($A21=1110,$A21=1010)</formula>
    </cfRule>
    <cfRule type="expression" dxfId="180" priority="230" stopIfTrue="1">
      <formula>AND($A21-INT($A21)=0,MOD(INT($A21),10) = 0)</formula>
    </cfRule>
    <cfRule type="expression" dxfId="179" priority="231" stopIfTrue="1">
      <formula>MOD(INT($A21/10),10) = 1</formula>
    </cfRule>
  </conditionalFormatting>
  <conditionalFormatting sqref="F10">
    <cfRule type="expression" dxfId="178" priority="223" stopIfTrue="1">
      <formula>OR($A10=1110,$A10=1010)</formula>
    </cfRule>
    <cfRule type="expression" dxfId="177" priority="224" stopIfTrue="1">
      <formula>AND($A10-INT($A10)=0,MOD(INT($A10),10) = 0)</formula>
    </cfRule>
    <cfRule type="expression" dxfId="176" priority="225" stopIfTrue="1">
      <formula>MOD(INT($A10/10),10) = 1</formula>
    </cfRule>
  </conditionalFormatting>
  <conditionalFormatting sqref="G10">
    <cfRule type="expression" dxfId="175" priority="226" stopIfTrue="1">
      <formula>AND($A10-INT($A10)=0,MOD(INT($A10),10)=1)</formula>
    </cfRule>
    <cfRule type="expression" dxfId="174" priority="227" stopIfTrue="1">
      <formula>$A10-INT($A10)=0</formula>
    </cfRule>
    <cfRule type="expression" dxfId="173" priority="228" stopIfTrue="1">
      <formula>(ROUNDUP($A10,0)-INT($A10))*MOD(INT($A10),10) = 1</formula>
    </cfRule>
  </conditionalFormatting>
  <conditionalFormatting sqref="F9">
    <cfRule type="expression" dxfId="172" priority="215" stopIfTrue="1">
      <formula>OR($A9=1110,$A9=1010)</formula>
    </cfRule>
    <cfRule type="expression" dxfId="171" priority="216" stopIfTrue="1">
      <formula>AND($A9-INT($A9)=0,MOD(INT($A9),10) = 0)</formula>
    </cfRule>
    <cfRule type="expression" dxfId="170" priority="217" stopIfTrue="1">
      <formula>MOD(INT($A9/10),10) = 1</formula>
    </cfRule>
  </conditionalFormatting>
  <conditionalFormatting sqref="G9">
    <cfRule type="expression" dxfId="169" priority="218" stopIfTrue="1">
      <formula>AND($A9-INT($A9)=0,MOD(INT($A9),10)=1)</formula>
    </cfRule>
    <cfRule type="expression" dxfId="168" priority="219" stopIfTrue="1">
      <formula>$A9-INT($A9)=0</formula>
    </cfRule>
    <cfRule type="expression" dxfId="167" priority="220" stopIfTrue="1">
      <formula>(ROUNDUP($A9,0)-INT($A9))*MOD(INT($A9),10) = 1</formula>
    </cfRule>
  </conditionalFormatting>
  <conditionalFormatting sqref="K41">
    <cfRule type="expression" dxfId="166" priority="210" stopIfTrue="1">
      <formula>OR(計画工数表示単位="（人月）",計画工数表示単位="（人日）")</formula>
    </cfRule>
    <cfRule type="expression" dxfId="165" priority="211" stopIfTrue="1">
      <formula>計画工数表示単位&lt;&gt;""</formula>
    </cfRule>
  </conditionalFormatting>
  <conditionalFormatting sqref="J41">
    <cfRule type="expression" dxfId="164" priority="212" stopIfTrue="1">
      <formula>分類集計表示="(人週)"</formula>
    </cfRule>
    <cfRule type="expression" dxfId="163" priority="213" stopIfTrue="1">
      <formula>分類集計表示&lt;&gt;""</formula>
    </cfRule>
  </conditionalFormatting>
  <conditionalFormatting sqref="AD41">
    <cfRule type="expression" dxfId="162" priority="206" stopIfTrue="1">
      <formula>AND(AD41&gt;0,AD41&lt;=$I41)</formula>
    </cfRule>
    <cfRule type="expression" dxfId="161" priority="207" stopIfTrue="1">
      <formula>AD41&gt;$I41</formula>
    </cfRule>
  </conditionalFormatting>
  <conditionalFormatting sqref="S41">
    <cfRule type="expression" dxfId="160" priority="204" stopIfTrue="1">
      <formula>AND(S41&gt;0,S41&lt;=$I41)</formula>
    </cfRule>
    <cfRule type="expression" dxfId="159" priority="205" stopIfTrue="1">
      <formula>S41&gt;$I41</formula>
    </cfRule>
  </conditionalFormatting>
  <conditionalFormatting sqref="N41">
    <cfRule type="expression" dxfId="158" priority="196">
      <formula>AND(N41&gt;0,N41=$I41)</formula>
    </cfRule>
  </conditionalFormatting>
  <conditionalFormatting sqref="N41">
    <cfRule type="expression" dxfId="157" priority="194">
      <formula>AND(N41&gt;0,N41=$I41)</formula>
    </cfRule>
  </conditionalFormatting>
  <conditionalFormatting sqref="E19:E20">
    <cfRule type="expression" dxfId="156" priority="177" stopIfTrue="1">
      <formula>$A19=1100</formula>
    </cfRule>
    <cfRule type="expression" dxfId="155" priority="178" stopIfTrue="1">
      <formula>$A19=1000</formula>
    </cfRule>
    <cfRule type="expression" dxfId="154" priority="179" stopIfTrue="1">
      <formula>MOD(INT($A19/100),10) = 1</formula>
    </cfRule>
  </conditionalFormatting>
  <conditionalFormatting sqref="D19:D20">
    <cfRule type="expression" dxfId="153" priority="180" stopIfTrue="1">
      <formula>$A19=1000</formula>
    </cfRule>
  </conditionalFormatting>
  <conditionalFormatting sqref="G19:G20">
    <cfRule type="expression" dxfId="152" priority="181" stopIfTrue="1">
      <formula>AND($A19-INT($A19)=0,MOD(INT($A19),10)=1)</formula>
    </cfRule>
    <cfRule type="expression" dxfId="151" priority="182" stopIfTrue="1">
      <formula>$A19-INT($A19)=0</formula>
    </cfRule>
    <cfRule type="expression" dxfId="150" priority="183" stopIfTrue="1">
      <formula>(ROUNDUP($A19,0)-INT($A19))*MOD(INT($A19),10) = 1</formula>
    </cfRule>
  </conditionalFormatting>
  <conditionalFormatting sqref="H19:I20">
    <cfRule type="expression" dxfId="149" priority="184" stopIfTrue="1">
      <formula>$A19-INT($A19)=0</formula>
    </cfRule>
  </conditionalFormatting>
  <conditionalFormatting sqref="J19:J20">
    <cfRule type="expression" dxfId="148" priority="185" stopIfTrue="1">
      <formula>AND($A19-INT($A19)=0,分類集計表示="(人週)")</formula>
    </cfRule>
    <cfRule type="expression" dxfId="147" priority="186" stopIfTrue="1">
      <formula>$A19-INT($A19)=0</formula>
    </cfRule>
  </conditionalFormatting>
  <conditionalFormatting sqref="K19:K20">
    <cfRule type="expression" dxfId="146" priority="187" stopIfTrue="1">
      <formula>$A19-INT($A19)=0</formula>
    </cfRule>
    <cfRule type="expression" dxfId="145" priority="188" stopIfTrue="1">
      <formula>OR(計画工数表示単位="（人月）",計画工数表示単位="（人日）")</formula>
    </cfRule>
    <cfRule type="expression" dxfId="144" priority="189" stopIfTrue="1">
      <formula>計画工数表示単位&lt;&gt;""</formula>
    </cfRule>
  </conditionalFormatting>
  <conditionalFormatting sqref="L19:L20">
    <cfRule type="expression" dxfId="143" priority="172" stopIfTrue="1">
      <formula>$A19-INT($A19)=0</formula>
    </cfRule>
  </conditionalFormatting>
  <conditionalFormatting sqref="F19:F20">
    <cfRule type="expression" dxfId="142" priority="169" stopIfTrue="1">
      <formula>OR($A19=1110,$A19=1010)</formula>
    </cfRule>
    <cfRule type="expression" dxfId="141" priority="170" stopIfTrue="1">
      <formula>AND($A19-INT($A19)=0,MOD(INT($A19),10) = 0)</formula>
    </cfRule>
    <cfRule type="expression" dxfId="140" priority="171" stopIfTrue="1">
      <formula>MOD(INT($A19/10),10) = 1</formula>
    </cfRule>
  </conditionalFormatting>
  <conditionalFormatting sqref="E13:E14">
    <cfRule type="expression" dxfId="139" priority="148" stopIfTrue="1">
      <formula>$A13=1100</formula>
    </cfRule>
    <cfRule type="expression" dxfId="138" priority="149" stopIfTrue="1">
      <formula>$A13=1000</formula>
    </cfRule>
    <cfRule type="expression" dxfId="137" priority="150" stopIfTrue="1">
      <formula>MOD(INT($A13/100),10) = 1</formula>
    </cfRule>
  </conditionalFormatting>
  <conditionalFormatting sqref="F13:F14">
    <cfRule type="expression" dxfId="136" priority="151" stopIfTrue="1">
      <formula>OR($A13=1110,$A13=1010)</formula>
    </cfRule>
    <cfRule type="expression" dxfId="135" priority="152" stopIfTrue="1">
      <formula>AND($A13-INT($A13)=0,MOD(INT($A13),10) = 0)</formula>
    </cfRule>
    <cfRule type="expression" dxfId="134" priority="153" stopIfTrue="1">
      <formula>MOD(INT($A13/10),10) = 1</formula>
    </cfRule>
  </conditionalFormatting>
  <conditionalFormatting sqref="D13:D14">
    <cfRule type="expression" dxfId="133" priority="154" stopIfTrue="1">
      <formula>$A13=1000</formula>
    </cfRule>
  </conditionalFormatting>
  <conditionalFormatting sqref="G13:G14">
    <cfRule type="expression" dxfId="132" priority="155" stopIfTrue="1">
      <formula>AND($A13-INT($A13)=0,MOD(INT($A13),10)=1)</formula>
    </cfRule>
    <cfRule type="expression" dxfId="131" priority="156" stopIfTrue="1">
      <formula>$A13-INT($A13)=0</formula>
    </cfRule>
    <cfRule type="expression" dxfId="130" priority="157" stopIfTrue="1">
      <formula>(ROUNDUP($A13,0)-INT($A13))*MOD(INT($A13),10) = 1</formula>
    </cfRule>
  </conditionalFormatting>
  <conditionalFormatting sqref="H13:I14">
    <cfRule type="expression" dxfId="129" priority="158" stopIfTrue="1">
      <formula>$A13-INT($A13)=0</formula>
    </cfRule>
  </conditionalFormatting>
  <conditionalFormatting sqref="J13:J14">
    <cfRule type="expression" dxfId="128" priority="159" stopIfTrue="1">
      <formula>AND($A13-INT($A13)=0,分類集計表示="(人週)")</formula>
    </cfRule>
    <cfRule type="expression" dxfId="127" priority="160" stopIfTrue="1">
      <formula>$A13-INT($A13)=0</formula>
    </cfRule>
  </conditionalFormatting>
  <conditionalFormatting sqref="K13:K14">
    <cfRule type="expression" dxfId="126" priority="161" stopIfTrue="1">
      <formula>$A13-INT($A13)=0</formula>
    </cfRule>
    <cfRule type="expression" dxfId="125" priority="162" stopIfTrue="1">
      <formula>OR(計画工数表示単位="（人月）",計画工数表示単位="（人日）")</formula>
    </cfRule>
    <cfRule type="expression" dxfId="124" priority="163" stopIfTrue="1">
      <formula>計画工数表示単位&lt;&gt;""</formula>
    </cfRule>
  </conditionalFormatting>
  <conditionalFormatting sqref="L13:L14">
    <cfRule type="expression" dxfId="123" priority="143" stopIfTrue="1">
      <formula>$A13-INT($A13)=0</formula>
    </cfRule>
  </conditionalFormatting>
  <conditionalFormatting sqref="K49">
    <cfRule type="expression" dxfId="122" priority="139" stopIfTrue="1">
      <formula>OR(計画工数表示単位="（人月）",計画工数表示単位="（人日）")</formula>
    </cfRule>
    <cfRule type="expression" dxfId="121" priority="140" stopIfTrue="1">
      <formula>計画工数表示単位&lt;&gt;""</formula>
    </cfRule>
  </conditionalFormatting>
  <conditionalFormatting sqref="J49">
    <cfRule type="expression" dxfId="120" priority="141" stopIfTrue="1">
      <formula>分類集計表示="(人週)"</formula>
    </cfRule>
    <cfRule type="expression" dxfId="119" priority="142" stopIfTrue="1">
      <formula>分類集計表示&lt;&gt;""</formula>
    </cfRule>
  </conditionalFormatting>
  <conditionalFormatting sqref="AD49">
    <cfRule type="expression" dxfId="118" priority="135" stopIfTrue="1">
      <formula>AND(AD49&gt;0,AD49&lt;=$I49)</formula>
    </cfRule>
    <cfRule type="expression" dxfId="117" priority="136" stopIfTrue="1">
      <formula>AD49&gt;$I49</formula>
    </cfRule>
  </conditionalFormatting>
  <conditionalFormatting sqref="S49">
    <cfRule type="expression" dxfId="116" priority="133" stopIfTrue="1">
      <formula>AND(S49&gt;0,S49&lt;=$I49)</formula>
    </cfRule>
    <cfRule type="expression" dxfId="115" priority="134" stopIfTrue="1">
      <formula>S49&gt;$I49</formula>
    </cfRule>
  </conditionalFormatting>
  <conditionalFormatting sqref="N49">
    <cfRule type="expression" dxfId="114" priority="125">
      <formula>AND(N49&gt;0,N49=$I49)</formula>
    </cfRule>
  </conditionalFormatting>
  <conditionalFormatting sqref="N49">
    <cfRule type="expression" dxfId="113" priority="123">
      <formula>AND(N49&gt;0,N49=$I49)</formula>
    </cfRule>
  </conditionalFormatting>
  <conditionalFormatting sqref="E15">
    <cfRule type="expression" dxfId="112" priority="103" stopIfTrue="1">
      <formula>$A15=1100</formula>
    </cfRule>
    <cfRule type="expression" dxfId="111" priority="104" stopIfTrue="1">
      <formula>$A15=1000</formula>
    </cfRule>
    <cfRule type="expression" dxfId="110" priority="105" stopIfTrue="1">
      <formula>MOD(INT($A15/100),10) = 1</formula>
    </cfRule>
  </conditionalFormatting>
  <conditionalFormatting sqref="F15">
    <cfRule type="expression" dxfId="109" priority="106" stopIfTrue="1">
      <formula>OR($A15=1110,$A15=1010)</formula>
    </cfRule>
    <cfRule type="expression" dxfId="108" priority="107" stopIfTrue="1">
      <formula>AND($A15-INT($A15)=0,MOD(INT($A15),10) = 0)</formula>
    </cfRule>
    <cfRule type="expression" dxfId="107" priority="108" stopIfTrue="1">
      <formula>MOD(INT($A15/10),10) = 1</formula>
    </cfRule>
  </conditionalFormatting>
  <conditionalFormatting sqref="D15">
    <cfRule type="expression" dxfId="106" priority="109" stopIfTrue="1">
      <formula>$A15=1000</formula>
    </cfRule>
  </conditionalFormatting>
  <conditionalFormatting sqref="G15">
    <cfRule type="expression" dxfId="105" priority="110" stopIfTrue="1">
      <formula>AND($A15-INT($A15)=0,MOD(INT($A15),10)=1)</formula>
    </cfRule>
    <cfRule type="expression" dxfId="104" priority="111" stopIfTrue="1">
      <formula>$A15-INT($A15)=0</formula>
    </cfRule>
    <cfRule type="expression" dxfId="103" priority="112" stopIfTrue="1">
      <formula>(ROUNDUP($A15,0)-INT($A15))*MOD(INT($A15),10) = 1</formula>
    </cfRule>
  </conditionalFormatting>
  <conditionalFormatting sqref="H15:I15">
    <cfRule type="expression" dxfId="102" priority="113" stopIfTrue="1">
      <formula>$A15-INT($A15)=0</formula>
    </cfRule>
  </conditionalFormatting>
  <conditionalFormatting sqref="J15">
    <cfRule type="expression" dxfId="101" priority="114" stopIfTrue="1">
      <formula>AND($A15-INT($A15)=0,分類集計表示="(人週)")</formula>
    </cfRule>
    <cfRule type="expression" dxfId="100" priority="115" stopIfTrue="1">
      <formula>$A15-INT($A15)=0</formula>
    </cfRule>
  </conditionalFormatting>
  <conditionalFormatting sqref="K15">
    <cfRule type="expression" dxfId="99" priority="116" stopIfTrue="1">
      <formula>$A15-INT($A15)=0</formula>
    </cfRule>
    <cfRule type="expression" dxfId="98" priority="117" stopIfTrue="1">
      <formula>OR(計画工数表示単位="（人月）",計画工数表示単位="（人日）")</formula>
    </cfRule>
    <cfRule type="expression" dxfId="97" priority="118" stopIfTrue="1">
      <formula>計画工数表示単位&lt;&gt;""</formula>
    </cfRule>
  </conditionalFormatting>
  <conditionalFormatting sqref="L15">
    <cfRule type="expression" dxfId="96" priority="98" stopIfTrue="1">
      <formula>$A15-INT($A15)=0</formula>
    </cfRule>
  </conditionalFormatting>
  <conditionalFormatting sqref="L10">
    <cfRule type="expression" dxfId="95" priority="96" stopIfTrue="1">
      <formula>$A10-INT($A10)=0</formula>
    </cfRule>
  </conditionalFormatting>
  <conditionalFormatting sqref="H9:H10">
    <cfRule type="expression" dxfId="94" priority="95" stopIfTrue="1">
      <formula>$A9-INT($A9)=0</formula>
    </cfRule>
  </conditionalFormatting>
  <conditionalFormatting sqref="P2">
    <cfRule type="expression" dxfId="93" priority="94">
      <formula>P2&lt;&gt;""</formula>
    </cfRule>
  </conditionalFormatting>
  <conditionalFormatting sqref="W39:AC50">
    <cfRule type="expression" dxfId="92" priority="92" stopIfTrue="1">
      <formula>AND(W39&gt;0,W39&lt;$I39)</formula>
    </cfRule>
    <cfRule type="expression" dxfId="91" priority="93" stopIfTrue="1">
      <formula>W39&gt;$I39</formula>
    </cfRule>
  </conditionalFormatting>
  <conditionalFormatting sqref="W50:AC50">
    <cfRule type="expression" dxfId="90" priority="90" stopIfTrue="1">
      <formula>AND(W50&gt;0,W50&lt;=$I50)</formula>
    </cfRule>
    <cfRule type="expression" dxfId="89" priority="91" stopIfTrue="1">
      <formula>W50&gt;$I50</formula>
    </cfRule>
  </conditionalFormatting>
  <conditionalFormatting sqref="W48:AC48">
    <cfRule type="expression" dxfId="88" priority="88" stopIfTrue="1">
      <formula>AND(W48&gt;0,W48&lt;=$I48)</formula>
    </cfRule>
    <cfRule type="expression" dxfId="87" priority="89" stopIfTrue="1">
      <formula>W48&gt;$I48</formula>
    </cfRule>
  </conditionalFormatting>
  <conditionalFormatting sqref="W47:AC47">
    <cfRule type="expression" dxfId="86" priority="86" stopIfTrue="1">
      <formula>AND(W47&gt;0,W47&lt;=$I47)</formula>
    </cfRule>
    <cfRule type="expression" dxfId="85" priority="87" stopIfTrue="1">
      <formula>W47&gt;$I47</formula>
    </cfRule>
  </conditionalFormatting>
  <conditionalFormatting sqref="W45:AC46">
    <cfRule type="expression" dxfId="84" priority="84" stopIfTrue="1">
      <formula>AND(W45&gt;0,W45&lt;=$I45)</formula>
    </cfRule>
    <cfRule type="expression" dxfId="83" priority="85" stopIfTrue="1">
      <formula>W45&gt;$I45</formula>
    </cfRule>
  </conditionalFormatting>
  <conditionalFormatting sqref="W7:AC7 W27:AC30 W13:AC14 W32:AC33">
    <cfRule type="expression" dxfId="82" priority="79">
      <formula>AND($A7-INT($A7)=0,SUM(OFFSET(W7,0,0,$C7,1))&gt;0,W$3&lt;&gt;"")</formula>
    </cfRule>
    <cfRule type="expression" dxfId="81" priority="80">
      <formula>AND($A7-INT($A7)=0,SUM(OFFSET(W7,0,0,$C7,1))&gt;0,W$3="")</formula>
    </cfRule>
    <cfRule type="expression" dxfId="80" priority="81">
      <formula>AND($A7-INT($A7)=0,W$3&lt;&gt;"")</formula>
    </cfRule>
    <cfRule type="expression" dxfId="79" priority="82">
      <formula>AND($A7-INT($A7)=0,W$3="")</formula>
    </cfRule>
  </conditionalFormatting>
  <conditionalFormatting sqref="W4:AC5 W7:AC8 W10:AC10 AB9:AC9 W13:AC30">
    <cfRule type="expression" dxfId="78" priority="83">
      <formula>W$3&lt;&gt;""</formula>
    </cfRule>
  </conditionalFormatting>
  <conditionalFormatting sqref="W3:AC3">
    <cfRule type="expression" dxfId="77" priority="78">
      <formula>W3&lt;&gt;""</formula>
    </cfRule>
  </conditionalFormatting>
  <conditionalFormatting sqref="W8:AC8 W15:AC26 W10:AC10 AB9:AC9">
    <cfRule type="expression" dxfId="76" priority="74">
      <formula>AND($A8-INT($A8)=0,SUM(OFFSET(W8,0,0,$C8,1))&gt;0,W$3&lt;&gt;"")</formula>
    </cfRule>
    <cfRule type="expression" dxfId="75" priority="75">
      <formula>AND($A8-INT($A8)=0,SUM(OFFSET(W8,0,0,$C8,1))&gt;0,W$3="")</formula>
    </cfRule>
    <cfRule type="expression" dxfId="74" priority="76">
      <formula>AND($A8-INT($A8)=0,W$3&lt;&gt;"")</formula>
    </cfRule>
    <cfRule type="expression" dxfId="73" priority="77">
      <formula>AND($A8-INT($A8)=0,W$3="")</formula>
    </cfRule>
  </conditionalFormatting>
  <conditionalFormatting sqref="W39:AC50">
    <cfRule type="expression" dxfId="72" priority="73">
      <formula>AND(W39&gt;0,W39=$I39)</formula>
    </cfRule>
  </conditionalFormatting>
  <conditionalFormatting sqref="W39:AC50">
    <cfRule type="expression" dxfId="71" priority="72">
      <formula>AND(W39&gt;0,W39=$I39)</formula>
    </cfRule>
  </conditionalFormatting>
  <conditionalFormatting sqref="W32:AC32">
    <cfRule type="expression" dxfId="70" priority="71">
      <formula>W$3&lt;&gt;""</formula>
    </cfRule>
  </conditionalFormatting>
  <conditionalFormatting sqref="W33:AC33">
    <cfRule type="expression" dxfId="69" priority="70">
      <formula>W$3&lt;&gt;""</formula>
    </cfRule>
  </conditionalFormatting>
  <conditionalFormatting sqref="W40:AC40 W42:AC42">
    <cfRule type="expression" dxfId="68" priority="68" stopIfTrue="1">
      <formula>AND(W40&gt;0,W40&lt;=$I40)</formula>
    </cfRule>
    <cfRule type="expression" dxfId="67" priority="69" stopIfTrue="1">
      <formula>W40&gt;$I40</formula>
    </cfRule>
  </conditionalFormatting>
  <conditionalFormatting sqref="W41:AC41">
    <cfRule type="expression" dxfId="66" priority="66" stopIfTrue="1">
      <formula>AND(W41&gt;0,W41&lt;=$I41)</formula>
    </cfRule>
    <cfRule type="expression" dxfId="65" priority="67" stopIfTrue="1">
      <formula>W41&gt;$I41</formula>
    </cfRule>
  </conditionalFormatting>
  <conditionalFormatting sqref="W49:AC49">
    <cfRule type="expression" dxfId="64" priority="64" stopIfTrue="1">
      <formula>AND(W49&gt;0,W49&lt;=$I49)</formula>
    </cfRule>
    <cfRule type="expression" dxfId="63" priority="65" stopIfTrue="1">
      <formula>W49&gt;$I49</formula>
    </cfRule>
  </conditionalFormatting>
  <conditionalFormatting sqref="P9:AA9">
    <cfRule type="expression" dxfId="62" priority="63">
      <formula>P$3&lt;&gt;""</formula>
    </cfRule>
  </conditionalFormatting>
  <conditionalFormatting sqref="P9:AA9">
    <cfRule type="expression" dxfId="61" priority="59">
      <formula>AND($A9-INT($A9)=0,SUM(OFFSET(P9,0,0,$C9,1))&gt;0,P$3&lt;&gt;"")</formula>
    </cfRule>
    <cfRule type="expression" dxfId="60" priority="60">
      <formula>AND($A9-INT($A9)=0,SUM(OFFSET(P9,0,0,$C9,1))&gt;0,P$3="")</formula>
    </cfRule>
    <cfRule type="expression" dxfId="59" priority="61">
      <formula>AND($A9-INT($A9)=0,P$3&lt;&gt;"")</formula>
    </cfRule>
    <cfRule type="expression" dxfId="58" priority="62">
      <formula>AND($A9-INT($A9)=0,P$3="")</formula>
    </cfRule>
  </conditionalFormatting>
  <conditionalFormatting sqref="E24">
    <cfRule type="expression" dxfId="57" priority="56" stopIfTrue="1">
      <formula>$A24=1100</formula>
    </cfRule>
    <cfRule type="expression" dxfId="56" priority="57" stopIfTrue="1">
      <formula>$A24=1000</formula>
    </cfRule>
    <cfRule type="expression" dxfId="55" priority="58" stopIfTrue="1">
      <formula>MOD(INT($A24/100),10) = 1</formula>
    </cfRule>
  </conditionalFormatting>
  <conditionalFormatting sqref="E31">
    <cfRule type="expression" dxfId="54" priority="40" stopIfTrue="1">
      <formula>$A31=1100</formula>
    </cfRule>
    <cfRule type="expression" dxfId="53" priority="41" stopIfTrue="1">
      <formula>$A31=1000</formula>
    </cfRule>
    <cfRule type="expression" dxfId="52" priority="42" stopIfTrue="1">
      <formula>MOD(INT($A31/100),10) = 1</formula>
    </cfRule>
  </conditionalFormatting>
  <conditionalFormatting sqref="F31">
    <cfRule type="expression" dxfId="51" priority="43" stopIfTrue="1">
      <formula>OR($A31=1110,$A31=1010)</formula>
    </cfRule>
    <cfRule type="expression" dxfId="50" priority="44" stopIfTrue="1">
      <formula>AND($A31-INT($A31)=0,MOD(INT($A31),10) = 0)</formula>
    </cfRule>
    <cfRule type="expression" dxfId="49" priority="45" stopIfTrue="1">
      <formula>MOD(INT($A31/10),10) = 1</formula>
    </cfRule>
  </conditionalFormatting>
  <conditionalFormatting sqref="D31">
    <cfRule type="expression" dxfId="48" priority="46" stopIfTrue="1">
      <formula>$A31=1000</formula>
    </cfRule>
  </conditionalFormatting>
  <conditionalFormatting sqref="G31">
    <cfRule type="expression" dxfId="47" priority="47" stopIfTrue="1">
      <formula>AND($A31-INT($A31)=0,MOD(INT($A31),10)=1)</formula>
    </cfRule>
    <cfRule type="expression" dxfId="46" priority="48" stopIfTrue="1">
      <formula>$A31-INT($A31)=0</formula>
    </cfRule>
    <cfRule type="expression" dxfId="45" priority="49" stopIfTrue="1">
      <formula>(ROUNDUP($A31,0)-INT($A31))*MOD(INT($A31),10) = 1</formula>
    </cfRule>
  </conditionalFormatting>
  <conditionalFormatting sqref="H31:I31">
    <cfRule type="expression" dxfId="44" priority="50" stopIfTrue="1">
      <formula>$A31-INT($A31)=0</formula>
    </cfRule>
  </conditionalFormatting>
  <conditionalFormatting sqref="J31">
    <cfRule type="expression" dxfId="43" priority="51" stopIfTrue="1">
      <formula>AND($A31-INT($A31)=0,分類集計表示="(人週)")</formula>
    </cfRule>
    <cfRule type="expression" dxfId="42" priority="52" stopIfTrue="1">
      <formula>$A31-INT($A31)=0</formula>
    </cfRule>
  </conditionalFormatting>
  <conditionalFormatting sqref="K31">
    <cfRule type="expression" dxfId="41" priority="53" stopIfTrue="1">
      <formula>$A31-INT($A31)=0</formula>
    </cfRule>
    <cfRule type="expression" dxfId="40" priority="54" stopIfTrue="1">
      <formula>OR(計画工数表示単位="（人月）",計画工数表示単位="（人日）")</formula>
    </cfRule>
    <cfRule type="expression" dxfId="39" priority="55" stopIfTrue="1">
      <formula>計画工数表示単位&lt;&gt;""</formula>
    </cfRule>
  </conditionalFormatting>
  <conditionalFormatting sqref="N31:AD31">
    <cfRule type="expression" dxfId="38" priority="35">
      <formula>AND($A31-INT($A31)=0,SUM(OFFSET(N31,0,0,$C31,1))&gt;0,N$3&lt;&gt;"")</formula>
    </cfRule>
    <cfRule type="expression" dxfId="37" priority="36">
      <formula>AND($A31-INT($A31)=0,SUM(OFFSET(N31,0,0,$C31,1))&gt;0,N$3="")</formula>
    </cfRule>
    <cfRule type="expression" dxfId="36" priority="37">
      <formula>AND($A31-INT($A31)=0,N$3&lt;&gt;"")</formula>
    </cfRule>
    <cfRule type="expression" dxfId="35" priority="38">
      <formula>AND($A31-INT($A31)=0,N$3="")</formula>
    </cfRule>
  </conditionalFormatting>
  <conditionalFormatting sqref="N31:AD31">
    <cfRule type="expression" dxfId="34" priority="39">
      <formula>N$3&lt;&gt;""</formula>
    </cfRule>
  </conditionalFormatting>
  <conditionalFormatting sqref="L31">
    <cfRule type="expression" dxfId="33" priority="34" stopIfTrue="1">
      <formula>$A31-INT($A31)=0</formula>
    </cfRule>
  </conditionalFormatting>
  <conditionalFormatting sqref="N11:V12 AD11:AD12">
    <cfRule type="expression" dxfId="32" priority="29">
      <formula>AND($A11-INT($A11)=0,SUM(OFFSET(N11,0,0,$C11,1))&gt;0,N$3&lt;&gt;"")</formula>
    </cfRule>
    <cfRule type="expression" dxfId="31" priority="30">
      <formula>AND($A11-INT($A11)=0,SUM(OFFSET(N11,0,0,$C11,1))&gt;0,N$3="")</formula>
    </cfRule>
    <cfRule type="expression" dxfId="30" priority="31">
      <formula>AND($A11-INT($A11)=0,N$3&lt;&gt;"")</formula>
    </cfRule>
    <cfRule type="expression" dxfId="29" priority="32">
      <formula>AND($A11-INT($A11)=0,N$3="")</formula>
    </cfRule>
  </conditionalFormatting>
  <conditionalFormatting sqref="AD11:AD12 N11:V12">
    <cfRule type="expression" dxfId="28" priority="33">
      <formula>N$3&lt;&gt;""</formula>
    </cfRule>
  </conditionalFormatting>
  <conditionalFormatting sqref="E11:E12">
    <cfRule type="expression" dxfId="27" priority="13" stopIfTrue="1">
      <formula>$A11=1100</formula>
    </cfRule>
    <cfRule type="expression" dxfId="26" priority="14" stopIfTrue="1">
      <formula>$A11=1000</formula>
    </cfRule>
    <cfRule type="expression" dxfId="25" priority="15" stopIfTrue="1">
      <formula>MOD(INT($A11/100),10) = 1</formula>
    </cfRule>
  </conditionalFormatting>
  <conditionalFormatting sqref="F11:F12">
    <cfRule type="expression" dxfId="24" priority="16" stopIfTrue="1">
      <formula>OR($A11=1110,$A11=1010)</formula>
    </cfRule>
    <cfRule type="expression" dxfId="23" priority="17" stopIfTrue="1">
      <formula>AND($A11-INT($A11)=0,MOD(INT($A11),10) = 0)</formula>
    </cfRule>
    <cfRule type="expression" dxfId="22" priority="18" stopIfTrue="1">
      <formula>MOD(INT($A11/10),10) = 1</formula>
    </cfRule>
  </conditionalFormatting>
  <conditionalFormatting sqref="D11:D12">
    <cfRule type="expression" dxfId="21" priority="19" stopIfTrue="1">
      <formula>$A11=1000</formula>
    </cfRule>
  </conditionalFormatting>
  <conditionalFormatting sqref="G11:G12">
    <cfRule type="expression" dxfId="20" priority="20" stopIfTrue="1">
      <formula>AND($A11-INT($A11)=0,MOD(INT($A11),10)=1)</formula>
    </cfRule>
    <cfRule type="expression" dxfId="19" priority="21" stopIfTrue="1">
      <formula>$A11-INT($A11)=0</formula>
    </cfRule>
    <cfRule type="expression" dxfId="18" priority="22" stopIfTrue="1">
      <formula>(ROUNDUP($A11,0)-INT($A11))*MOD(INT($A11),10) = 1</formula>
    </cfRule>
  </conditionalFormatting>
  <conditionalFormatting sqref="H11:I12">
    <cfRule type="expression" dxfId="17" priority="23" stopIfTrue="1">
      <formula>$A11-INT($A11)=0</formula>
    </cfRule>
  </conditionalFormatting>
  <conditionalFormatting sqref="J11:J12">
    <cfRule type="expression" dxfId="16" priority="24" stopIfTrue="1">
      <formula>AND($A11-INT($A11)=0,分類集計表示="(人週)")</formula>
    </cfRule>
    <cfRule type="expression" dxfId="15" priority="25" stopIfTrue="1">
      <formula>$A11-INT($A11)=0</formula>
    </cfRule>
  </conditionalFormatting>
  <conditionalFormatting sqref="K11:K12">
    <cfRule type="expression" dxfId="14" priority="26" stopIfTrue="1">
      <formula>$A11-INT($A11)=0</formula>
    </cfRule>
    <cfRule type="expression" dxfId="13" priority="27" stopIfTrue="1">
      <formula>OR(計画工数表示単位="（人月）",計画工数表示単位="（人日）")</formula>
    </cfRule>
    <cfRule type="expression" dxfId="12" priority="28" stopIfTrue="1">
      <formula>計画工数表示単位&lt;&gt;""</formula>
    </cfRule>
  </conditionalFormatting>
  <conditionalFormatting sqref="L11">
    <cfRule type="expression" dxfId="11" priority="12" stopIfTrue="1">
      <formula>$A11-INT($A11)=0</formula>
    </cfRule>
  </conditionalFormatting>
  <conditionalFormatting sqref="W11:AC12">
    <cfRule type="expression" dxfId="10" priority="7">
      <formula>AND($A11-INT($A11)=0,SUM(OFFSET(W11,0,0,$C11,1))&gt;0,W$3&lt;&gt;"")</formula>
    </cfRule>
    <cfRule type="expression" dxfId="9" priority="8">
      <formula>AND($A11-INT($A11)=0,SUM(OFFSET(W11,0,0,$C11,1))&gt;0,W$3="")</formula>
    </cfRule>
    <cfRule type="expression" dxfId="8" priority="9">
      <formula>AND($A11-INT($A11)=0,W$3&lt;&gt;"")</formula>
    </cfRule>
    <cfRule type="expression" dxfId="7" priority="10">
      <formula>AND($A11-INT($A11)=0,W$3="")</formula>
    </cfRule>
  </conditionalFormatting>
  <conditionalFormatting sqref="W11:AC12">
    <cfRule type="expression" dxfId="6" priority="11">
      <formula>W$3&lt;&gt;""</formula>
    </cfRule>
  </conditionalFormatting>
  <conditionalFormatting sqref="L12">
    <cfRule type="expression" dxfId="5" priority="6" stopIfTrue="1">
      <formula>$A12-INT($A12)=0</formula>
    </cfRule>
  </conditionalFormatting>
  <conditionalFormatting sqref="O13:P13">
    <cfRule type="expression" dxfId="4" priority="1">
      <formula>AND($A13-INT($A13)=0,SUM(OFFSET(O13,0,0,$C13,1))&gt;0,O$3&lt;&gt;"")</formula>
    </cfRule>
    <cfRule type="expression" dxfId="3" priority="2">
      <formula>AND($A13-INT($A13)=0,SUM(OFFSET(O13,0,0,$C13,1))&gt;0,O$3="")</formula>
    </cfRule>
    <cfRule type="expression" dxfId="2" priority="3">
      <formula>AND($A13-INT($A13)=0,O$3&lt;&gt;"")</formula>
    </cfRule>
    <cfRule type="expression" dxfId="1" priority="4">
      <formula>AND($A13-INT($A13)=0,O$3="")</formula>
    </cfRule>
  </conditionalFormatting>
  <conditionalFormatting sqref="O13:P13">
    <cfRule type="expression" dxfId="0" priority="5">
      <formula>O$3&lt;&gt;""</formula>
    </cfRule>
  </conditionalFormatting>
  <dataValidations count="3">
    <dataValidation type="list" allowBlank="1" showInputMessage="1" showErrorMessage="1" sqref="J5" xr:uid="{00000000-0002-0000-0000-000000000000}">
      <formula1>"(人月),(人週)"</formula1>
    </dataValidation>
    <dataValidation type="list" allowBlank="1" showInputMessage="1" showErrorMessage="1" sqref="K5" xr:uid="{00000000-0002-0000-0000-000001000000}">
      <formula1>"（時間）,（人日）,（人週）,（人月）"</formula1>
    </dataValidation>
    <dataValidation type="list" allowBlank="1" showInputMessage="1" showErrorMessage="1" sqref="L7:L37" xr:uid="{00000000-0002-0000-0000-000002000000}">
      <formula1>$L$39:$L$50</formula1>
    </dataValidation>
  </dataValidations>
  <pageMargins left="0.25" right="0.25" top="0.75" bottom="0.75" header="0.3" footer="0.3"/>
  <pageSetup paperSize="9" scale="24" fitToWidth="0" orientation="landscape" r:id="rId1"/>
  <headerFooter alignWithMargins="0">
    <oddFooter>&amp;P / &amp;N ページ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9518F9-C8D0-4AC9-8E2F-40432B08EA68}">
  <dimension ref="A1"/>
  <sheetViews>
    <sheetView workbookViewId="0"/>
  </sheetViews>
  <sheetFormatPr defaultRowHeight="13.2"/>
  <sheetData/>
  <phoneticPr fontId="1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9</vt:i4>
      </vt:variant>
    </vt:vector>
  </HeadingPairs>
  <TitlesOfParts>
    <vt:vector size="11" baseType="lpstr">
      <vt:lpstr>工数投入計画表</vt:lpstr>
      <vt:lpstr>Sheet1</vt:lpstr>
      <vt:lpstr>工数投入計画表!max行</vt:lpstr>
      <vt:lpstr>工数投入計画表!Print_Titles</vt:lpstr>
      <vt:lpstr>計画工数表示単位</vt:lpstr>
      <vt:lpstr>時間・日・週</vt:lpstr>
      <vt:lpstr>人月時間</vt:lpstr>
      <vt:lpstr>人週時間</vt:lpstr>
      <vt:lpstr>入力単位</vt:lpstr>
      <vt:lpstr>分類集計単位</vt:lpstr>
      <vt:lpstr>分類集計表示</vt:lpstr>
    </vt:vector>
  </TitlesOfParts>
  <Company>MURAKA SYSTEM OFFICE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muraka</dc:creator>
  <cp:lastModifiedBy>村岡政美</cp:lastModifiedBy>
  <cp:lastPrinted>2016-06-02T04:55:04Z</cp:lastPrinted>
  <dcterms:created xsi:type="dcterms:W3CDTF">2010-06-24T06:43:57Z</dcterms:created>
  <dcterms:modified xsi:type="dcterms:W3CDTF">2023-05-01T07:21:19Z</dcterms:modified>
</cp:coreProperties>
</file>